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20" windowHeight="12390"/>
  </bookViews>
  <sheets>
    <sheet name="庄浪县2023年第一批统筹整合财政涉农资金项目计划表" sheetId="20"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0" hidden="1">庄浪县2023年第一批统筹整合财政涉农资金项目计划表!$A$7:$Z$536</definedName>
    <definedName name="_??????">#REF!</definedName>
    <definedName name="___?">#REF!</definedName>
    <definedName name="_21114">#REF!</definedName>
    <definedName name="_Fill">#REF!</definedName>
    <definedName name="_Order1">255</definedName>
    <definedName name="_Order2">255</definedName>
    <definedName name="a">#REF!</definedName>
    <definedName name="aa">#REF!</definedName>
    <definedName name="as">#N/A</definedName>
    <definedName name="cost">#REF!</definedName>
    <definedName name="data">#REF!</definedName>
    <definedName name="Database" hidden="1">#REF!</definedName>
    <definedName name="database2">#REF!</definedName>
    <definedName name="database3">#REF!</definedName>
    <definedName name="dss">#REF!</definedName>
    <definedName name="E206.">#REF!</definedName>
    <definedName name="eee">#REF!</definedName>
    <definedName name="eve">#REF!</definedName>
    <definedName name="fff">#REF!</definedName>
    <definedName name="gxxe2003">'[1]P1012001'!$A$6:$E$117</definedName>
    <definedName name="gxxe20032">'[1]P1012001'!$A$6:$E$117</definedName>
    <definedName name="hhhh">#REF!</definedName>
    <definedName name="HWSheet">1</definedName>
    <definedName name="kkkk">#REF!</definedName>
    <definedName name="Module.Prix_SMC">#N/A</definedName>
    <definedName name="PRCGAAP">#REF!</definedName>
    <definedName name="PRCGAAP2">#REF!</definedName>
    <definedName name="Print_Area_MI">#REF!</definedName>
    <definedName name="rrrr">#REF!</definedName>
    <definedName name="s">#REF!</definedName>
    <definedName name="sfeggsafasfas">#REF!</definedName>
    <definedName name="ss">#REF!</definedName>
    <definedName name="ttt">#REF!</definedName>
    <definedName name="tttt">#REF!</definedName>
    <definedName name="UFPcy">#REF!</definedName>
    <definedName name="UFPkcsp">#REF!</definedName>
    <definedName name="UFPrn20031228144214">[2]主营业务成本明细表!#REF!</definedName>
    <definedName name="UFPyt">#REF!</definedName>
    <definedName name="Work_Program_By_Area_List">#REF!</definedName>
    <definedName name="www">#REF!</definedName>
    <definedName name="yyyy">#REF!</definedName>
    <definedName name="本级标准收入2004年">[3]本年收入合计!$E$4:$E$184</definedName>
    <definedName name="拨款汇总_合计">SUM(#REF!)</definedName>
    <definedName name="财力">#REF!</definedName>
    <definedName name="财政供养人员增幅2004年">[4]财政供养人员增幅!$E$6</definedName>
    <definedName name="财政供养人员增幅2004年分县">[4]财政供养人员增幅!$E$4:$E$184</definedName>
    <definedName name="村级标准支出">[5]村级支出!$E$4:$E$184</definedName>
    <definedName name="大多数">[6]Sheet2!$A$15</definedName>
    <definedName name="大幅度">#REF!</definedName>
    <definedName name="地区名称">#REF!</definedName>
    <definedName name="第二产业分县2003年">[7]GDP!$G$4:$G$184</definedName>
    <definedName name="第二产业合计2003年">[7]GDP!$G$4</definedName>
    <definedName name="第三产业分县2003年">[7]GDP!$H$4:$H$184</definedName>
    <definedName name="第三产业合计2003年">[7]GDP!$H$4</definedName>
    <definedName name="耕地占用税分县2003年">[8]一般预算收入!$U$4:$U$184</definedName>
    <definedName name="耕地占用税合计2003年">[8]一般预算收入!$U$4</definedName>
    <definedName name="工商税收2004年">[9]工商税收!$S$4:$S$184</definedName>
    <definedName name="工商税收合计2004年">[9]工商税收!$S$4</definedName>
    <definedName name="公检法司部门编制数">[10]公检法司编制!$E$4:$E$184</definedName>
    <definedName name="公用标准支出">[11]合计!$E$4:$E$184</definedName>
    <definedName name="行政管理部门编制数">[10]行政编制!$E$4:$E$184</definedName>
    <definedName name="合计">#REF!</definedName>
    <definedName name="汇率">#REF!</definedName>
    <definedName name="科目编码">[12]编码!$A$2:$A$145</definedName>
    <definedName name="年初短期投资">#REF!</definedName>
    <definedName name="年初货币资金">#REF!</definedName>
    <definedName name="年初应收票据">#REF!</definedName>
    <definedName name="农业人口2003年">[13]农业人口!$E$4:$E$184</definedName>
    <definedName name="农业税分县2003年">[8]一般预算收入!$S$4:$S$184</definedName>
    <definedName name="农业税合计2003年">[8]一般预算收入!$S$4</definedName>
    <definedName name="农业特产税分县2003年">[8]一般预算收入!$T$4:$T$184</definedName>
    <definedName name="农业特产税合计2003年">[8]一般预算收入!$T$4</definedName>
    <definedName name="农业用地面积">[14]农业用地!$E$4:$E$184</definedName>
    <definedName name="契税分县2003年">[8]一般预算收入!$V$4:$V$184</definedName>
    <definedName name="契税合计2003年">[8]一般预算收入!$V$4</definedName>
    <definedName name="全额差额比例">#REF!</definedName>
    <definedName name="人员标准支出">[15]人员支出!$E$4:$E$184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[16]事业发展!$E$4:$E$184</definedName>
    <definedName name="是">#REF!</definedName>
    <definedName name="位次d">#REF!</definedName>
    <definedName name="乡镇个数">[17]行政区划!$D$6:$D$184</definedName>
    <definedName name="性别">[18]基础编码!$H$2:$H$3</definedName>
    <definedName name="学历">[18]基础编码!$S$2:$S$9</definedName>
    <definedName name="一般预算收入2002年">'[19]2002年一般预算收入'!$AC$4:$AC$184</definedName>
    <definedName name="一般预算收入2003年">[8]一般预算收入!$AD$4:$AD$184</definedName>
    <definedName name="一般预算收入合计2003年">[8]一般预算收入!$AC$4</definedName>
    <definedName name="支出">'[20]P1012001'!$A$6:$E$117</definedName>
    <definedName name="职务级别">[21]行政机构人员信息!$K$5</definedName>
    <definedName name="中国">#REF!</definedName>
    <definedName name="中小学生人数2003年">[22]中小学生!$E$4:$E$184</definedName>
    <definedName name="总人口2003年">[23]总人口!$E$4:$E$184</definedName>
    <definedName name="전">#REF!</definedName>
    <definedName name="주택사업본부">#REF!</definedName>
    <definedName name="철구사업본부">#REF!</definedName>
    <definedName name="_xlnm.Print_Area" localSheetId="0">庄浪县2023年第一批统筹整合财政涉农资金项目计划表!$A$1:$Z$516</definedName>
    <definedName name="_xlnm.Print_Titles" localSheetId="0">庄浪县2023年第一批统筹整合财政涉农资金项目计划表!$2:$5</definedName>
  </definedNames>
  <calcPr calcId="144525"/>
</workbook>
</file>

<file path=xl/sharedStrings.xml><?xml version="1.0" encoding="utf-8"?>
<sst xmlns="http://schemas.openxmlformats.org/spreadsheetml/2006/main" count="5161" uniqueCount="1946">
  <si>
    <t>附件1</t>
  </si>
  <si>
    <t>庄浪县2023年第一批财政衔接推进乡村振兴补助资金项目计划表</t>
  </si>
  <si>
    <t>序号</t>
  </si>
  <si>
    <t>项目名称</t>
  </si>
  <si>
    <t>建设
性质（新建或续建）</t>
  </si>
  <si>
    <t>建设起
止年限</t>
  </si>
  <si>
    <t>建设
地点（以乡镇为单位细化到村）</t>
  </si>
  <si>
    <t>建设内容</t>
  </si>
  <si>
    <t>投资规模及资金来源</t>
  </si>
  <si>
    <t>中央、省级资金来源及文号</t>
  </si>
  <si>
    <t>绩效目标</t>
  </si>
  <si>
    <t>项目主管单位</t>
  </si>
  <si>
    <t>项目实施单位</t>
  </si>
  <si>
    <t>备  注</t>
  </si>
  <si>
    <t>合计</t>
  </si>
  <si>
    <t>中央
资金</t>
  </si>
  <si>
    <t>省级
资金</t>
  </si>
  <si>
    <t>市级
资金</t>
  </si>
  <si>
    <t>县级
资金</t>
  </si>
  <si>
    <t>项目效益情况及利益联结机制</t>
  </si>
  <si>
    <t>受益
村数
(个)</t>
  </si>
  <si>
    <t>受益户数
(万户)</t>
  </si>
  <si>
    <t>受益人数
(万人)</t>
  </si>
  <si>
    <t>单位名称</t>
  </si>
  <si>
    <t>责任人</t>
  </si>
  <si>
    <t>脱贫村</t>
  </si>
  <si>
    <t>其他村</t>
  </si>
  <si>
    <t>小计</t>
  </si>
  <si>
    <t>脱贫户（含监测对象）</t>
  </si>
  <si>
    <t>其他农户</t>
  </si>
  <si>
    <t>脱贫人口人数（含监测对象）</t>
  </si>
  <si>
    <t>其他人口人数</t>
  </si>
  <si>
    <t>合        计</t>
  </si>
  <si>
    <t>一</t>
  </si>
  <si>
    <t>农村产业发展方面</t>
  </si>
  <si>
    <t>（一）种植业</t>
  </si>
  <si>
    <t>1.到户产业项目</t>
  </si>
  <si>
    <t>“五小”产业发展补助项目</t>
  </si>
  <si>
    <t>新建</t>
  </si>
  <si>
    <t>2023.1-2023.12</t>
  </si>
  <si>
    <t>18个乡镇</t>
  </si>
  <si>
    <t>计划扶持全县6162户有能力、有意愿的脱贫户和监测对象（四有户和兜底户除外）发展小种植、小养殖、小手工、小作坊“五小”产业。一是按每亩500元标准进行补助，扶持脱贫户和监测对象在庭院、林下、房前屋后发展小庭院经济种植蔬菜、水果；二是按照每头猪、每只羊补贴300元的标准，每只鸡、鸭、鹅、家兔补助30元的标准，扶持脱贫户和监测对象发展小养殖经济养猪、养羊、鸡鸭鹅兔；三是按照每户500元的标准，扶持脱贫户和监测对象发展制作和销售山货、草编、十字绣、麦秆画、木雕等小手工经济；四是按照每户补助500元的标准，扶持脱贫户和监测对象发展磨坊、粉房、馒头店、豆腐房等小作坊经济。每户补助资金最多不超过1万元。</t>
  </si>
  <si>
    <t>甘财振兴
〔2022〕
21号</t>
  </si>
  <si>
    <t>通过项目的实施，进一步激发群众发展产业内生动力，增强信心，提高脱贫户和监测对象产业发展积极性，扩大了产业规模，稳定增加了产业收入，为持续巩固脱贫攻坚成果，坚决守牢不发生规模性返贫底线奠定坚实基础。</t>
  </si>
  <si>
    <t>农业农村局</t>
  </si>
  <si>
    <t>薛拴成</t>
  </si>
  <si>
    <t>各乡镇</t>
  </si>
  <si>
    <t>各乡镇长</t>
  </si>
  <si>
    <t>2023年中央衔接补助资金（“三西”农业建设资金）300万元。</t>
  </si>
  <si>
    <t>水洛镇“五小”产业
发展补助项目</t>
  </si>
  <si>
    <t>李庄村、西关村
新兴村、徐碾村
新光村、二李村
吊沟村、文湾村
李碾村、柳咀村
陈洞村、胡沟村
崖王村</t>
  </si>
  <si>
    <t>计划扶持全镇97户有能力、有意愿的脱贫户和监测对象（四有户和兜底户除外）发展小种植、小养殖、小手工、小作坊“五小”产业。一是按每亩500元标准进行补助，扶持脱贫户和监测对象在庭院、林下、房前屋后发展小庭院经济种植蔬菜、水果；二是按照每头猪补贴300元的标准，每只鸡、鸭、鹅、家兔补助30元的标准，扶持脱贫户和监测对象发展小养殖经济养猪、鸡鸭鹅兔；三是按照每户500元的标准，扶持脱贫户和监测对象发展制作和销售山货、草编、十字绣、麦秆画、木雕等小手工经济；四是按照每户补助500元的标准，扶持脱贫户和监测对象发展磨坊、粉房、馒头店、豆腐房等小作坊经济。每户补助资金最多不超过1万元。</t>
  </si>
  <si>
    <t>扶持全镇脱贫户和监测对象（四有户和兜底户除外）发展小种植、小养殖、小手工、小作坊“五小”产业，进一步激发群众发展产业内生动力，增强信心，提高脱贫户和监测对象产业发展积极性，扩大了产业规模，稳定增加了产业收入，为持续巩固脱贫攻坚成果，坚决守牢不发生规模性返贫底线奠定坚实基础。</t>
  </si>
  <si>
    <t>水洛镇</t>
  </si>
  <si>
    <t>郑健龙</t>
  </si>
  <si>
    <t>南湖镇“五小”产业
发展补助项目</t>
  </si>
  <si>
    <t>陈庄村、曹湾村
大庄村、高房村
贾门村、李湾村
李庄村、庙岔村
石峡村、双堡村
寺门村、席河村
汪家村、南门村
石阳村、吴沟村
牛咀村、北关村</t>
  </si>
  <si>
    <t>计划扶持全镇315户有能力、有意愿的脱贫户和监测对象（四有户和兜底户除外）发展小种植、小养殖、小手工、小作坊“五小”产业。一是按每亩500元标准进行补助，扶持脱贫户和监测对象在庭院、林下、房前屋后发展小庭院经济种植蔬菜、水果；二是按照每头猪补贴300元的标准，每只鸡、鸭、鹅、家兔补助30元的标准，扶持脱贫户和监测对象发展小养殖经济养猪、鸡鸭鹅兔；三是按照每户500元的标准，扶持脱贫户和监测对象发展制作和销售山货、草编、十字绣、麦秆画、木雕等小手工经济；四是按照每户补助500元的标准，扶持脱贫户和监测对象发展磨坊、粉房、馒头店、豆腐房等小作坊经济。每户补助资金最多不超过1万元。</t>
  </si>
  <si>
    <t>南湖镇</t>
  </si>
  <si>
    <t>靳国璧</t>
  </si>
  <si>
    <t>朱店镇“五小”产业
发展补助项目</t>
  </si>
  <si>
    <t>朱河村、毛柳村
河北村、柳窑村
郑山村、柳李村
万柳村、王川村
新王村、小湾村
西街村、中街村
东街村、三合村
董湾村、吴沟村
牛咀村、高庙村
杨湾村、大曹村</t>
  </si>
  <si>
    <t>计划扶持全镇365户有能力、有意愿的脱贫户和监测对象（四有户和兜底户除外）发展小种植、小养殖、小手工、小作坊“五小”产业。一是按每亩500元标准进行补助，扶持脱贫户和监测对象在庭院、林下、房前屋后发展小庭院经济种植蔬菜、水果；二是按照每头猪补贴300元的标准，每只鸡、鸭、鹅、家兔补助30元的标准，扶持脱贫户和监测对象发展小养殖经济养猪、鸡鸭鹅兔；三是按照每户500元的标准，扶持脱贫户和监测对象发展制作和销售山货、草编、十字绣、麦秆画、木雕等小手工经济；四是按照每户补助500元的标准，扶持脱贫户和监测对象发展磨坊、粉房、馒头店、豆腐房等小作坊经济。每户补助资金最多不超过1万元。</t>
  </si>
  <si>
    <t>朱店镇</t>
  </si>
  <si>
    <t>苏甲宾</t>
  </si>
  <si>
    <t>万泉镇“五小”产业
发展补助项目</t>
  </si>
  <si>
    <t>崔坪村、杜家村
圪寺村、霍李村
清水沟村</t>
  </si>
  <si>
    <t>计划扶持全镇59户有能力、有意愿的脱贫户和监测对象（四有户和兜底户除外）发展小种植、小养殖、小手工、小作坊“五小”产业。一是按每亩500元标准进行补助，扶持脱贫户和监测对象在庭院、林下、房前屋后发展小庭院经济种植蔬菜、水果；二是按照每头猪补贴300元的标准，每只鸡、鸭、鹅、家兔补助30元的标准，扶持脱贫户和监测对象发展小养殖经济养猪、鸡鸭鹅兔；三是按照每户500元的标准，扶持脱贫户和监测对象发展制作和销售山货、草编、十字绣、麦秆画、木雕等小手工经济；四是按照每户补助500元的标准，扶持脱贫户和监测对象发展磨坊、粉房、馒头店、豆腐房等小作坊经济。每户补助资金最多不超过1万元。</t>
  </si>
  <si>
    <t>万泉镇</t>
  </si>
  <si>
    <t>郭  翔</t>
  </si>
  <si>
    <t>韩店镇“五小”产业
发展补助项目</t>
  </si>
  <si>
    <t>中庄村、西门村
石桥村、王崖村
上洼村、刘咀村
马寺村、聂坪村
岔沟村、武家村
下沟村、试雨村
刘河村、花河村
潘河村、郭漫村
东门村</t>
  </si>
  <si>
    <t>计划扶持全镇140户有能力、有意愿的脱贫户和监测对象（四有户和兜底户除外）发展小种植、小养殖、小手工、小作坊“五小”产业。一是按每亩500元标准进行补助，扶持脱贫户和监测对象在庭院、林下、房前屋后发展小庭院经济种植蔬菜、水果；二是按照每头猪补贴300元的标准，每只鸡、鸭、鹅、家兔补助30元的标准，扶持脱贫户和监测对象发展小养殖经济养猪、鸡鸭鹅兔；三是按照每户500元的标准，扶持脱贫户和监测对象发展制作和销售山货、草编、十字绣、麦秆画、木雕等小手工经济；四是按照每户补助500元的标准，扶持脱贫户和监测对象发展磨坊、粉房、馒头店、豆腐房等小作坊经济。每户补助资金最多不超过1万元。</t>
  </si>
  <si>
    <t>韩店镇</t>
  </si>
  <si>
    <t>苏立君</t>
  </si>
  <si>
    <t>阳川镇“五小”产业
发展补助项目</t>
  </si>
  <si>
    <t>大湾村、东湾村
苟岔村、红坡村
李咀村、李湾村
刘湾村、三益村
孙王村、台咀村
王塬村、西湾村
下堡村、新沟村
岳坪村、赵湾村</t>
  </si>
  <si>
    <t>计划扶持全镇275户有能力、有意愿的脱贫户和监测对象（四有户和兜底户除外）发展小种植、小养殖、小手工、小作坊“五小”产业。一是按每亩500元标准进行补助，扶持脱贫户和监测对象在庭院、林下、房前屋后发展小庭院经济种植蔬菜、水果；二是按照每头猪补贴300元的标准，每只鸡、鸭、鹅、家兔补助30元的标准，扶持脱贫户和监测对象发展小养殖经济养猪、鸡鸭鹅兔；三是按照每户500元的标准，扶持脱贫户和监测对象发展制作和销售山货、草编、十字绣、麦秆画、木雕等小手工经济；四是按照每户补助500元的标准，扶持脱贫户和监测对象发展磨坊、粉房、馒头店、豆腐房等小作坊经济。每户补助资金最多不超过1万元。</t>
  </si>
  <si>
    <t>阳川镇</t>
  </si>
  <si>
    <t>石仁俊</t>
  </si>
  <si>
    <t>盘安镇“五小”产业
发展补助项目</t>
  </si>
  <si>
    <t>马家村、岔李村
吴陈村、湾李村
王宫村、王上村
王下村、孙沟村
托神村、雷家村
刘陈村、樊庙村
颉崖村、牡丹村
焦湾村、杨宋村
申湾村、周家村</t>
  </si>
  <si>
    <t>计划扶持全镇285户有能力、有意愿的脱贫户和监测对象（四有户和兜底户除外）发展小种植、小养殖、小手工、小作坊“五小”产业。一是按每亩500元标准进行补助，扶持脱贫户和监测对象在庭院、林下、房前屋后发展小庭院经济种植蔬菜、水果；二是按照每头猪补贴300元的标准，每只鸡、鸭、鹅、家兔补助30元的标准，扶持脱贫户和监测对象发展小养殖经济养猪、鸡鸭鹅兔；三是按照每户500元的标准，扶持脱贫户和监测对象发展制作和销售山货、草编、十字绣、麦秆画、木雕等小手工经济；四是按照每户补助500元的标准，扶持脱贫户和监测对象发展磨坊、粉房、馒头店、豆腐房等小作坊经济。每户补助资金最多不超过1万元。</t>
  </si>
  <si>
    <t>盘安镇</t>
  </si>
  <si>
    <t>文红伟</t>
  </si>
  <si>
    <t>卧龙镇“五小”产业
发展补助项目</t>
  </si>
  <si>
    <t>仇沟村、郝家村
何家村、后梁村
马湾村、庙湾村
山集村、山赵村
石山村、孙河村
魏山村、下杨村
大庄村、棉沟村
马沟村、刘罗村
张余村、魏湾村
张山村、双合村
苏山村</t>
  </si>
  <si>
    <t>计划扶持全镇615户有能力、有意愿的脱贫户和监测对象（四有户和兜底户除外）发展小种植、小养殖、小手工、小作坊“五小”产业。一是按每亩500元标准进行补助，扶持脱贫户和监测对象在庭院、林下、房前屋后发展小庭院经济种植蔬菜、水果；二是按照每头猪补贴300元的标准，每只鸡、鸭、鹅、家兔补助30元的标准，扶持脱贫户和监测对象发展小养殖经济养猪、鸡鸭鹅兔；三是按照每户500元的标准，扶持脱贫户和监测对象发展制作和销售山货、草编、十字绣、麦秆画、木雕等小手工经济；四是按照每户补助500元的标准，扶持脱贫户和监测对象发展磨坊、粉房、馒头店、豆腐房等小作坊经济。每户补助资金最多不超过1万元。</t>
  </si>
  <si>
    <t>卧龙镇</t>
  </si>
  <si>
    <t>韩贤平</t>
  </si>
  <si>
    <t>大庄镇“五小”产业
发展补助项目</t>
  </si>
  <si>
    <t>大庄村、杨局村
下王村、上李村
杜家村、青龙沟
南湾村、连王村
刘沟村、刘庙村
梁山村、老山沟
丁山村、小湾村
张山村、王山村</t>
  </si>
  <si>
    <t>计划扶持全镇514户有能力、有意愿的脱贫户和监测对象（四有户和兜底户除外）发展小种植、小养殖、小手工、小作坊“五小”产业。一是按每亩500元标准进行补助，扶持脱贫户和监测对象在庭院、林下、房前屋后发展小庭院经济种植蔬菜、水果；二是按照每头猪补贴300元的标准，每只鸡、鸭、鹅、家兔补助30元的标准，扶持脱贫户和监测对象发展小养殖经济养猪、鸡鸭鹅兔；三是按照每户500元的标准，扶持脱贫户和监测对象发展制作和销售山货、草编、十字绣、麦秆画、木雕等小手工经济；四是按照每户补助500元的标准，扶持脱贫户和监测对象发展磨坊、粉房、馒头店、豆腐房等小作坊经济。每户补助资金最多不超过1万元。</t>
  </si>
  <si>
    <t>大庄镇</t>
  </si>
  <si>
    <t>马库和</t>
  </si>
  <si>
    <t>通化镇“五小”产业
发展补助项目</t>
  </si>
  <si>
    <t>通边村、薛沟村
野赵村、刘善村
韩席村、新后庄村
陈堡村、梅堡村
石岔村、新庄村
新集村、高崖韩村</t>
  </si>
  <si>
    <t>通化镇</t>
  </si>
  <si>
    <t>何玉柱</t>
  </si>
  <si>
    <t>岳堡镇“五小”产业
发展补助项目</t>
  </si>
  <si>
    <t>蔡家村、岔局村
岔口村、崔家村
大湾村、埂塄村
蒋寺村、南岔村
王岔村、吴家村
下闫村、岳堡村</t>
  </si>
  <si>
    <t>计划扶持全镇434户有能力、有意愿的脱贫户和监测对象（四有户和兜底户除外）发展小种植、小养殖、小手工、小作坊“五小”产业。一是按每亩500元标准进行补助，扶持脱贫户和监测对象在庭院、林下、房前屋后发展小庭院经济种植蔬菜、水果；二是按照每头猪补贴300元的标准，每只鸡、鸭、鹅、家兔补助30元的标准，扶持脱贫户和监测对象发展小养殖经济养猪、鸡鸭鹅兔；三是按照每户500元的标准，扶持脱贫户和监测对象发展制作和销售山货、草编、十字绣、麦秆画、木雕等小手工经济；四是按照每户补助500元的标准，扶持脱贫户和监测对象发展磨坊、粉房、馒头店、豆腐房等小作坊经济。每户补助资金最多不超过1万元。</t>
  </si>
  <si>
    <t>岳堡镇</t>
  </si>
  <si>
    <t>王彤彤</t>
  </si>
  <si>
    <t>杨河乡“五小”产业
发展补助项目</t>
  </si>
  <si>
    <t>马寺村、杨河村                              李润村、关湾村                            王湾村、寺岔村                                  沈岔村、逯岔村                                  马阳洼村、张沟村                                       大庄村、李庄村                                   元咀村</t>
  </si>
  <si>
    <t>计划扶持全乡778户有能力、有意愿的脱贫户和监测对象（四有户和兜底户除外）发展小种植、小养殖、小手工、小作坊“五小”产业。一是按每亩500元标准进行补助，扶持脱贫户和监测对象在庭院、林下、房前屋后发展小庭院经济种植蔬菜、水果；二是按照每头猪补贴300元的标准，每只鸡、鸭、鹅、家兔补助30元的标准，扶持脱贫户和监测对象发展小养殖经济养猪、鸡鸭鹅兔；三是按照每户500元的标准，扶持脱贫户和监测对象发展制作和销售山货、草编、十字绣、麦秆画、木雕等小手工经济；四是按照每户补助500元的标准，扶持脱贫户和监测对象发展磨坊、粉房、馒头店、豆腐房等小作坊经济。每户补助资金最多不超过1万元。</t>
  </si>
  <si>
    <t>扶持全乡脱贫户和监测对象（四有户和兜底户除外）发展小种植、小养殖、小手工、小作坊“五小”产业，进一步激发群众发展产业内生动力，增强信心，提高脱贫户和监测对象产业发展积极性，扩大了产业规模，稳定增加了产业收入，为持续巩固脱贫攻坚成果，坚决守牢不发生规模性返贫底线奠定坚实基础。</t>
  </si>
  <si>
    <t>杨河乡</t>
  </si>
  <si>
    <t>张智瀛</t>
  </si>
  <si>
    <t>赵墩乡“五小”产业
发展补助项目</t>
  </si>
  <si>
    <t>裴堡村、阳川村
赵墩村、王堡村
牡丹村、梨湾村
大庄村、蛟寺村
石咀村、蛟掌村
关道村</t>
  </si>
  <si>
    <t>计划扶持全乡304户有能力、有意愿的脱贫户和监测对象（四有户和兜底户除外）发展小种植、小养殖、小手工、小作坊“五小”产业。一是按每亩500元标准进行补助，扶持脱贫户和监测对象在庭院、林下、房前屋后发展小庭院经济种植蔬菜、水果；二是按照每头猪补贴300元的标准，每只鸡、鸭、鹅、家兔补助30元的标准，扶持脱贫户和监测对象发展小养殖经济养猪、鸡鸭鹅兔；三是按照每户500元的标准，扶持脱贫户和监测对象发展制作和销售山货、草编、十字绣、麦秆画、木雕等小手工经济；四是按照每户补助500元的标准，扶持脱贫户和监测对象发展磨坊、粉房、馒头店、豆腐房等小作坊经济。每户补助资金最多不超过1万元。</t>
  </si>
  <si>
    <t>赵墩乡</t>
  </si>
  <si>
    <t>李亚辉</t>
  </si>
  <si>
    <t>柳梁镇“五小”产业
发展补助项目</t>
  </si>
  <si>
    <t>川边村、周蒲村
下岔村、大庄村
阳洼村、河湾村
张陈村、吊咀村
徐家村、柳渠村
陈山村、李堡村
李山村、柳梁村
乱庄村、孟山村
赵岔村、阳坡村</t>
  </si>
  <si>
    <t>计划扶持全镇978户有能力、有意愿的脱贫户和监测对象（四有户和兜底户除外）发展小种植、小养殖、小手工、小作坊“五小”产业。一是按每亩500元标准进行补助，扶持脱贫户和监测对象在庭院、林下、房前屋后发展小庭院经济种植蔬菜、水果；二是按照每头猪补贴300元的标准，每只鸡、鸭、鹅、家兔补助30元的标准，扶持脱贫户和监测对象发展小养殖经济养猪、鸡鸭鹅兔；三是按照每户500元的标准，扶持脱贫户和监测对象发展制作和销售山货、草编、十字绣、麦秆画、木雕等小手工经济；四是按照每户补助500元的标准，扶持脱贫户和监测对象发展磨坊、粉房、馒头店、豆腐房等小作坊经济。每户补助资金最多不超过1万元。</t>
  </si>
  <si>
    <t>柳梁镇</t>
  </si>
  <si>
    <t>马平原</t>
  </si>
  <si>
    <t>良邑镇“五小”产业
发展补助项目</t>
  </si>
  <si>
    <t>良邑村、水崖村
李咀村、黑龙沟
陈峡村、陈山村
苏苗塬、何川村
郭魏村、陈岔村
杨李湾、大坪村
杨王村</t>
  </si>
  <si>
    <t>计划扶持全镇166户有能力、有意愿的脱贫户和监测对象（四有户和兜底户除外）发展小种植、小养殖、小手工、小作坊“五小”产业。一是按每亩500元标准进行补助，扶持脱贫户和监测对象在庭院、林下、房前屋后发展小庭院经济种植蔬菜、水果；二是按照每头猪补贴300元的标准，每只鸡、鸭、鹅、家兔补助30元的标准，扶持脱贫户和监测对象发展小养殖经济养猪、鸡鸭鹅兔；三是按照每户500元的标准，扶持脱贫户和监测对象发展制作和销售山货、草编、十字绣、麦秆画、木雕等小手工经济；四是按照每户补助500元的标准，扶持脱贫户和监测对象发展磨坊、粉房、馒头店、豆腐房等小作坊经济。每户补助资金最多不超过1万元。</t>
  </si>
  <si>
    <t>良邑镇</t>
  </si>
  <si>
    <t>石晓东</t>
  </si>
  <si>
    <t>永宁镇“五小”产业
发展补助项目</t>
  </si>
  <si>
    <t>陈湾村、葛峡村
河湾村、老庄村
刘门村、漫湾村
秦洼村、宋堡村
苏山村、谈街村
下湾村、阳洼村
鱼咀村、赵湾村
朱湾村</t>
  </si>
  <si>
    <t>计划扶持全镇155户有能力、有意愿的脱贫户和监测对象（四有户和兜底户除外）发展小种植、小养殖、小手工、小作坊“五小”产业。一是按每亩500元标准进行补助，扶持脱贫户和监测对象在庭院、林下、房前屋后发展小庭院经济种植蔬菜、水果；二是按照每头猪补贴300元的标准，每只鸡、鸭、鹅、家兔补助30元的标准，扶持脱贫户和监测对象发展小养殖经济养猪、鸡鸭鹅兔；三是按照每户500元的标准，扶持脱贫户和监测对象发展制作和销售山货、草编、十字绣、麦秆画、木雕等小手工经济；四是按照每户补助500元的标准，扶持脱贫户和监测对象发展磨坊、粉房、馒头店、豆腐房等小作坊经济。每户补助资金最多不超过1万元。</t>
  </si>
  <si>
    <t>永宁镇</t>
  </si>
  <si>
    <t>张  荣</t>
  </si>
  <si>
    <t>郑河乡“五小”产业
发展补助项目</t>
  </si>
  <si>
    <t>具峡村、庙川村
史川村、史洼村
卢洼村、拉连寺
郑河村、条牛沟
上寨村、下寨村
龙湾村、阴洼村</t>
  </si>
  <si>
    <t>计划扶持全乡141户有能力、有意愿的脱贫户和监测对象（四有户和兜底户除外）发展小种植、小养殖、小手工、小作坊“五小”产业。一是按每亩500元标准进行补助，扶持脱贫户和监测对象在庭院、林下、房前屋后发展小庭院经济种植蔬菜、水果；二是按照每头猪补贴300元的标准，每只鸡、鸭、鹅、家兔补助30元的标准，扶持脱贫户和监测对象发展小养殖经济养猪、鸡鸭鹅兔；三是按照每户500元的标准，扶持脱贫户和监测对象发展制作和销售山货、草编、十字绣、麦秆画、木雕等小手工经济；四是按照每户补助500元的标准，扶持脱贫户和监测对象发展磨坊、粉房、馒头店、豆腐房等小作坊经济。每户补助资金最多不超过1万元。</t>
  </si>
  <si>
    <t>郑河乡</t>
  </si>
  <si>
    <t>李  伟</t>
  </si>
  <si>
    <t>南坪镇“五小”产业
发展补助项目</t>
  </si>
  <si>
    <t>刘靳村、中靳村
大庄村、唐山村
寺门村、阴洼村
刘坪村、苏坪村
沈坪村、大李村
高庄村、史坪村
史湾村</t>
  </si>
  <si>
    <t>计划扶持全镇444户有能力、有意愿的脱贫户和监测对象（四有户和兜底户除外）发展小种植、小养殖、小手工、小作坊“五小”产业。一是按每亩500元标准进行补助，扶持脱贫户和监测对象在庭院、林下、房前屋后发展小庭院经济种植蔬菜、水果；二是按照每头猪补贴300元的标准，每只鸡、鸭、鹅、家兔补助30元的标准，扶持脱贫户和监测对象发展小养殖经济养猪、鸡鸭鹅兔；三是按照每户500元的标准，扶持脱贫户和监测对象发展制作和销售山货、草编、十字绣、麦秆画、木雕等小手工经济；四是按照每户补助500元的标准，扶持脱贫户和监测对象发展磨坊、粉房、馒头店、豆腐房等小作坊经济。每户补助资金最多不超过1万元。</t>
  </si>
  <si>
    <t>南坪镇</t>
  </si>
  <si>
    <t>张  焘</t>
  </si>
  <si>
    <t>特色果树经济林建设项目</t>
  </si>
  <si>
    <t>水洛镇、南湖镇
朱店镇、万泉镇
卧龙镇、阳川镇
大庄镇、良邑镇
柳梁镇、南坪镇
赵墩乡、盘安镇</t>
  </si>
  <si>
    <t>计划在全县12个果园乡镇按照填空补齐的思路，为脱贫不稳定户、边缘易致贫户、突发严重困难户补植果树经济林947亩，其中：补植苹果899亩、花椒48亩，苹果建园亩均需资金500元，花椒建园亩均需资金250元。</t>
  </si>
  <si>
    <t>甘财振兴
〔2022〕21号</t>
  </si>
  <si>
    <t>不断扩大脱贫不稳定户、边缘易致贫户、突发严重困难户经济林建设规模，增强果农依靠果树经济林脱贫致富能力和信心，果树进入挂果期，亩纯收入可达3000元以上。户均增收307元，人均纯收入109元。</t>
  </si>
  <si>
    <t>自然资源局</t>
  </si>
  <si>
    <t>蒲文军</t>
  </si>
  <si>
    <t>果业站
相关乡镇</t>
  </si>
  <si>
    <t>刘 军
相关乡镇长</t>
  </si>
  <si>
    <t>2023年中央衔接补助资金46.15万元。</t>
  </si>
  <si>
    <t>南湖镇特色果树经济林建设项目</t>
  </si>
  <si>
    <t>陈庄村、庙岔村
席河村、曹湾村
双堡村、石峡村
大庄村、李庄村
石阳村、高房村
北关村</t>
  </si>
  <si>
    <t>按照建园亩均500元的标准，对脱贫不稳定户、突发严重困难户、边缘易致贫户补植果树经济林241亩，增强果农依靠果树经济林脱贫致富的能力和信心。</t>
  </si>
  <si>
    <t>通过项目实施，切实提过脱贫不稳定户、突发严重困难户、边缘易致贫户依靠果树经济林脱贫致富的能力和信心。</t>
  </si>
  <si>
    <t>果业站    南湖镇</t>
  </si>
  <si>
    <t>刘  军
靳国璧</t>
  </si>
  <si>
    <t>万泉镇特色果树经济林建设项目</t>
  </si>
  <si>
    <t>高川村、邵坪村
万川村、清水沟
马川村、圪寺村
霍李村</t>
  </si>
  <si>
    <t>按照苹果建园亩均500元的标准，在高川村、邵坪村、万川村、清水沟村、马川村、圪寺村、霍李村7个村43户脱贫不稳定户、边缘易致贫户、突发严重困难户补植果树经济林70亩，不断扩大“三类户”果树经济林建设规模，增强果农依靠果树经济林脱贫致富能力和信心。</t>
  </si>
  <si>
    <t>不断扩大脱贫不稳定户、边缘易致贫户、突发严重困难户经济林建设规模，增强果农依靠果树经济林脱贫致富能力和信心，果树进入挂果期，亩纯收入可达10000元以上。户均增收307元，人均纯收入109元。</t>
  </si>
  <si>
    <t>果业站    万泉镇</t>
  </si>
  <si>
    <t>刘  军
郭  翔</t>
  </si>
  <si>
    <t>阳川镇特色果树经济林建设项目</t>
  </si>
  <si>
    <t>2023.01-2023.12</t>
  </si>
  <si>
    <t>按照苹果建园亩均500元的标准，对987户脱贫不稳定户、边缘易致户、突发严重困难户补植果树经济林116.8亩，不断扩大“三类户”果树经济林建设规模，增强果农依靠果树经济林脱贫致富能力和信心。</t>
  </si>
  <si>
    <t>果业站    阳川镇</t>
  </si>
  <si>
    <t>刘  军
石仁俊</t>
  </si>
  <si>
    <t>朱店镇特色果树经济林建设项目</t>
  </si>
  <si>
    <t>杨湾村、河北村
郑山村、柳李村
中街村、小湾村</t>
  </si>
  <si>
    <t>按照建园亩均500元的标准，对脱贫不稳定户、突发严重困难户、边缘易致贫户补植果树经济林27.5亩，增强果农依靠果树经济林脱贫致富的能力和信心。</t>
  </si>
  <si>
    <t>果业站    朱店镇</t>
  </si>
  <si>
    <t>刘  军
苏甲宾</t>
  </si>
  <si>
    <t>盘安镇特色果树经济林建设项目</t>
  </si>
  <si>
    <t>樊庙村、马家村
申湾村、焦湾村
湾李村、王宫村
王下村、杨宋村
周家村</t>
  </si>
  <si>
    <t>在樊庙村、马家村、申湾村、焦湾村、湾李村、王宫村、王下村、杨宋村、周家村等9个村，按照填空补齐的思路，为脱贫不稳定户、边缘易致贫户、突发严重困难户补植果树经济林（苹果）91.9亩，花椒48亩，苹果亩均需资金500元，花椒亩均需250元。</t>
  </si>
  <si>
    <t>针对挂果园面积小、效益不高，适宜区果园栽植不到位，发展资金紧缺，果品销售难，果园管理技术掌握不全面等实际困难和问题，让苹果产业发展真正成为巩固脱贫攻坚成果和引领乡村振兴的富民产业。</t>
  </si>
  <si>
    <t>果业站    盘安镇</t>
  </si>
  <si>
    <t>刘  军
文红伟</t>
  </si>
  <si>
    <t>南坪镇特色果树经济林建设项目</t>
  </si>
  <si>
    <t>刘靳村、大李村</t>
  </si>
  <si>
    <t>计划在刘靳村、大李村，按照填空补齐的思路，为脱贫不稳定户、边缘易致贫户、突发严重困难户补植果树经济林（苹果）6亩，苹果亩均需资金320元。</t>
  </si>
  <si>
    <t>不断扩大“三类户”果树经济林建设规模，增强果农依靠果树经济林脱贫致富能力和信心。</t>
  </si>
  <si>
    <t>果业站
南坪镇</t>
  </si>
  <si>
    <t>刘  军
张  焘</t>
  </si>
  <si>
    <t>赵墩乡特色果树经济林建设项目</t>
  </si>
  <si>
    <t>蛟掌村、蛟寺村</t>
  </si>
  <si>
    <t>按照建园亩均500元的标准，对脱贫不稳定户、突发严重困难户、边缘易致贫户补植果树经济林22.5亩，增强果农依靠果树经济林脱贫致富的能力和信心。</t>
  </si>
  <si>
    <t>果业站    赵墩乡</t>
  </si>
  <si>
    <t>刘  军
李亚辉</t>
  </si>
  <si>
    <t>水洛镇特色果树经济林建设项目</t>
  </si>
  <si>
    <t>柳咀村</t>
  </si>
  <si>
    <t>按照苹果建园亩均500元的标准，柳咀村1个村7户脱贫不稳定户、边缘易致贫户、突发严重困难户补植果树经济林14亩，不断扩大“三类户”果树经济林建设规模，增强果农依靠果树经济林脱贫致富能力和信心。</t>
  </si>
  <si>
    <t>果业站    水洛镇</t>
  </si>
  <si>
    <t>刘  军
郑健龙</t>
  </si>
  <si>
    <t>良邑镇特色果树经济林建设项目</t>
  </si>
  <si>
    <t>良邑村、滴水崖
杨王村、苏苗塬</t>
  </si>
  <si>
    <t>计划在刘靳村、大李村，按照填空补齐的思路，为脱贫不稳定户、边缘易致贫户、突发严重困难户补植果树经济林（苹果）132.5亩，苹果亩均需资金500元。</t>
  </si>
  <si>
    <t>不断扩大脱贫不稳定户、边缘易致贫户、突发严重困难户经济林建设规模，增强果农依靠果树经济林脱贫致富能力和信心，果树进入挂果期，亩纯收入可达10000元以上。户均增收307元，人均纯收入110元。</t>
  </si>
  <si>
    <t>果业站    良邑镇</t>
  </si>
  <si>
    <t>刘  军
石晓东</t>
  </si>
  <si>
    <t>大庄镇特色果树经济林建设项目</t>
  </si>
  <si>
    <t>大庄村、老山沟
刘庙村、青龙沟
上李村、王山村
下王村、小湾村
张山村</t>
  </si>
  <si>
    <t>按照建园亩均500元的标准，对脱贫不稳定户、突发严重困难户、边缘易致贫户补植果树经济林43.5亩，增强果农依靠果树经济林脱贫致富的能力和信心。</t>
  </si>
  <si>
    <t>不断扩大脱贫不稳定户、边缘易致贫户、突发严重困难户经济林建设规模，增强果农依靠果树经济林脱贫致富能力和信心，果树进入挂果期，亩纯收入可达10000元以上。户均增收307元，人均纯收入111元。</t>
  </si>
  <si>
    <t>果业站    大庄镇</t>
  </si>
  <si>
    <t>刘  军
马库和</t>
  </si>
  <si>
    <t>卧龙镇特色果树经济林建设项目</t>
  </si>
  <si>
    <t>仇梁村、郝家村
后梁村、马沟村
山集村、魏山村
魏湾村、下杨村
杨魏村、张山村
张余村</t>
  </si>
  <si>
    <t>按照建园亩均500元的标准，对脱贫不稳定户、突发严重困难户、边缘易致贫户补植果树经济林126.8亩，增强果农依靠果树经济林脱贫致富的能力和信心。</t>
  </si>
  <si>
    <t>不断扩大脱贫不稳定户、边缘易致贫户、突发严重困难户经济林建设规模，增强果农依靠果树经济林脱贫致富能力和信心，果树进入挂果期，亩纯收入可达10000元以上。户均增收307元，人均纯收入112元。</t>
  </si>
  <si>
    <t>果业站    卧龙镇</t>
  </si>
  <si>
    <t>刘  军
韩贤平</t>
  </si>
  <si>
    <t>柳梁镇特色果树经济林建设项目</t>
  </si>
  <si>
    <t>李山村、吊咀村
孟山村</t>
  </si>
  <si>
    <t>按照建园亩均500元的标准，对脱贫不稳定户、突发严重困难户、边缘易致贫户补植果树经济林6.5亩，增强果农依靠果树经济林脱贫致富的能力和信心。</t>
  </si>
  <si>
    <t>不断扩大脱贫不稳定户、边缘易致贫户、突发严重困难户经济林建设规模，增强果农依靠果树经济林脱贫致富能力和信心，果树进入挂果期，亩纯收入可达10000元以上。户均增收307元，人均纯收入113元。</t>
  </si>
  <si>
    <t>果业站    柳梁镇</t>
  </si>
  <si>
    <t>刘  军
马平原</t>
  </si>
  <si>
    <t>旱作农业（果树经济林）提质增效项目</t>
  </si>
  <si>
    <t>水洛镇、南湖镇
朱店镇、万泉镇
卧龙镇、阳川镇
大庄镇、良邑镇
柳梁镇、南坪镇
盘安镇、岳堡镇
杨河乡、赵墩乡</t>
  </si>
  <si>
    <t>计划对全县14个果园乡镇有果园的脱贫不稳定户、边缘易致贫户、突发严重困难户5908亩挂果园按500元/亩的标准进行有机肥、叶面肥、拉枝绳、拉枝器、粘虫板、无公害农药等物资补贴。</t>
  </si>
  <si>
    <t>为有效解决因果园肥力不足造成的果树生长不良，产量、效益低，农资投入不到位等问题；通过该项目的实施，可达到施肥科学化，管理标准化，持续提高果品的优果率和商品率，使亩收入增加1000元以上，户均增收2000元，人均纯收入540元。</t>
  </si>
  <si>
    <t>2023年中央衔接补助资金295.4万元。</t>
  </si>
  <si>
    <t>南湖镇旱作农业（果树经济林）提质增效项目</t>
  </si>
  <si>
    <t>陈庄村、贾门村
庙岔村、石峡村
席河村、曹湾村
李湾村、双堡村
寺门村、汪家村
大庄村、李庄村
石阳村、高房村
北关村、南门村</t>
  </si>
  <si>
    <t>按照每亩500元的标准，计划对全镇16个村的118户“三类户”的553亩挂果园进行有机肥、叶面肥、拉枝绳、粘虫板、无公害农药等物资补贴，解决“三类户”果园肥力不足，果树生长不良，产量、效益低，农资投入不到位的问题。</t>
  </si>
  <si>
    <t>解决果农果园肥力不足，果树生长不良，产量、效益低，农资投入不到位的问题；通过科学施肥，使果树生长健壮，枝条充实，芽饱满，叶片肥厚、嫩绿，果实品质上乘，亩收入可增加1000元以上。户均增收2000元，人均纯收入540元。</t>
  </si>
  <si>
    <t>万泉镇旱作农业（果树经济林）提质增效项目</t>
  </si>
  <si>
    <t>杜家村、刘家村
田湾村、田岔村
田坪村、高川村
邵坪村、东沟村
万庄村、万川村
清水沟、崔坪村
东台村、马川村
西坪村、东山村
徐城村、王岔村
圪寺村、霍李村
史沟村</t>
  </si>
  <si>
    <t>按照每亩500元的标准，对全镇21个行政村95户脱贫不稳定户、边缘易致贫户、突发严重困难户的516.3亩挂果园，进行有机肥、叶面肥、拉枝绳、粘虫板、无公害农药等物资补贴。解决“三类户”果园肥力不足，果树生长不良，产量、效益低，农资投入不到位的问题。</t>
  </si>
  <si>
    <t>阳川镇旱作农业（果树经济林）提质增效项目</t>
  </si>
  <si>
    <t>大湾村、东湾村
苟岔村、红坡村
李咀村、李湾村
刘湾村、三益村
孙王村、台咀村
王塬村、西湾村
下堡村、新沟村    岳坪村、赵湾村</t>
  </si>
  <si>
    <t>对107户脱贫不稳定户、边缘易致贫户、突发严重困难户的463亩挂果园，按照每亩500元的标准，进行有机肥、叶面肥、拉直绳、粘虫板、无公害农药等物资补贴。解决“三类户”果园肥力不足，果树生长不良，产量、效益低，农资投入不到位的问题。</t>
  </si>
  <si>
    <t>朱店镇旱作农业（果树经济林）提质增效项目</t>
  </si>
  <si>
    <t>朱河村、毛柳村
河北村、柳窑村
郑山村、柳李村
万柳村、王坪村
王川村、新王村
小湾村、西街村
中街村、东街村
三合村、董湾村
吴沟村、牛咀村
高庙村、杨湾村
大曹村</t>
  </si>
  <si>
    <t>按照每亩500元的标准，计划对全镇21个村的118户“三类户”的500亩挂果园进行有机肥、叶面肥、拉枝绳、粘虫板、无公害农药等物资补贴，解决“三类户”果园肥力不足，果树生长不良，产量、效益低，农资投入不到位的问题。</t>
  </si>
  <si>
    <t>盘安镇旱作农业（果树经济林）提质增效项目</t>
  </si>
  <si>
    <t>岔李村、樊庙村
周家村、马家村                        申湾村、孙沟村                      焦湾村、牡丹村                         托神村、湾李村                           王宫村、杨宋村
王下村</t>
  </si>
  <si>
    <t>对全镇13个村有果园的监测户、边缘户384.7亩挂果园进行肥料、叶面肥、拉枝绳、拉枝器、粘虫板、农药等物资补贴，亩均需资金500元。</t>
  </si>
  <si>
    <t>南坪镇旱作农业（果树经济林）提质增效项目</t>
  </si>
  <si>
    <t>刘靳村、唐山村
刘坪村、苏坪村
大李村、高庄村
史坪村、史湾村</t>
  </si>
  <si>
    <t>计划对8个果园村三类户的82.2亩挂果园按照每亩500元的标准，进行有机肥、叶面肥、拉枝绳、粘虫板、无公害农药等物资补贴。</t>
  </si>
  <si>
    <t>果业站    南坪镇</t>
  </si>
  <si>
    <t>赵墩乡旱作农业（果树经济林）提质增效项目</t>
  </si>
  <si>
    <t>阳川村、孙庙村
蛟寺村、梨湾村
大庄村、井沟村
大庄村、赵墩村
蛟掌村、裴堡村
关道村、牡丹村
王堡村</t>
  </si>
  <si>
    <t>按照每亩500元的标准，对三类户的744.7亩挂果园进行有机肥、叶面肥、拉枝绳、粘虫板、无公害农药等物资补贴。解决“三类户”果园肥力不足，果树生长不良，产量、效益低，农资投入不到位的问题。</t>
  </si>
  <si>
    <t>水洛镇旱作农业（果树经济林）提质增效项目</t>
  </si>
  <si>
    <t>文湾村、胡沟村
崖王村、柳咀村
陈洞村、新光村
吊沟村</t>
  </si>
  <si>
    <t>按照每亩500元的标准，对全镇7个行政村36户脱贫不稳定户、边缘易致贫户、突发严重困难户的120亩挂果园，进行有机肥、叶面肥、拉枝绳、粘虫板、无公害农药等物资补贴。解决“三类户”果园肥力不足，果树生长不良，产量、效益低，农资投入不到位的问题。</t>
  </si>
  <si>
    <t>卧龙镇旱作农业（果树经济林）提质增效项目</t>
  </si>
  <si>
    <t>仇沟村、仇梁村
大庄村、郝家村
何家村、后梁村
刘罗村、马沟村
马湾村、棉沟村
庙湾村、山集村
山赵村、石山村
双合村、苏山村
孙河村、魏山村
魏湾村、下杨村
杨魏村、阴李村
张山村、张余村</t>
  </si>
  <si>
    <t>为全镇212户脱贫不稳定户、边缘易致贫户、突发严重困难户的924亩挂果园，按照每亩500元的标准，进行有机肥、叶面肥、拉枝绳、粘虫板、无公害农药等物资补贴。解决“三类户”果园肥力不足，果树生长不良，产量、效益低，农资投入不到位的问题。</t>
  </si>
  <si>
    <t>大庄镇旱作农业（果树经济林）提质增效项目</t>
  </si>
  <si>
    <t>大庄村、杜家村
上李村、杨局村
张山村、丁山村
梁山村、老山沟
刘庙村、刘沟村
连王村、南湾村
青龙沟、下王村
王山村、小湾村</t>
  </si>
  <si>
    <t>按照每亩500元的标准，对全镇的脱贫不稳定户、边缘易致贫户、突发严重困难户的922.3亩挂果园，进行有机肥、叶面肥、拉枝绳、粘虫板、无公害农药等物资补贴。解决“三类户”果园肥力不足，果树生长不良，产量、效益低，农资投入不到位的问题。</t>
  </si>
  <si>
    <t>良邑镇旱作农业（果树经济林）提质增效项目</t>
  </si>
  <si>
    <t>良邑村、滴水崖
李咀村、杨李湾
何川村、杨王村
苏苗塬村</t>
  </si>
  <si>
    <t>按照每亩500元的标准，对良邑村、滴水崖村、李咀村、杨李湾村、何川村、杨王村、苏苗塬村7个村32户脱贫不稳定户、边缘易致贫户、突发严重困难户的201.5亩挂果园，进行有机肥、叶面肥、拉枝绳、粘虫板、无公害农药等物资补贴。解决“三类户”果园肥力不足，果树生长不良，产量、效益低，农资投入不到位的问题。</t>
  </si>
  <si>
    <t>岳堡镇旱作农业（果树经济林）提质增效项目</t>
  </si>
  <si>
    <t>蔡家村、大湾村
下闫村</t>
  </si>
  <si>
    <t>按照每亩500元的标准，对全镇3个行政村23户脱贫不稳定户、边缘易致贫户、突发严重困难户的124.5亩挂果园，进行有机肥、叶面肥、拉枝绳、粘虫板、无公害农药等物资补贴。解决“三类户”果园肥力不足，果树生长不良，产量、效益低，农资投入不到位的问题。</t>
  </si>
  <si>
    <t>果业站    岳堡镇</t>
  </si>
  <si>
    <t>刘  军
王彤彤</t>
  </si>
  <si>
    <t>柳梁镇旱作农业（果树经济林）提质增效项目</t>
  </si>
  <si>
    <t>李山村、柳渠村
阳坡村、乱庄村
吊咀村、大庄村</t>
  </si>
  <si>
    <t>对柳梁镇31户脱贫不稳定户、边缘易致贫户、突发严重困难户的112.3亩挂果园，按照每亩500元的标准，进行有机肥、叶面肥、拉枝绳、粘虫板、无公害农药等物资补贴。解决“三类户”果园肥力不足，果树生长不良，产量、效益低，农资投入不到位的问题。</t>
  </si>
  <si>
    <t>杨河乡旱作农业（果树经济林）提质增效项目</t>
  </si>
  <si>
    <t>李润村、马寺村
逯岔村、寺岔村
王湾村、李庄村
元咀村</t>
  </si>
  <si>
    <t>计划对全乡7个果园村有果园的脱贫不稳定户、边缘易致贫户、突发严重困难户260.5亩果园按500元/亩的标准进行有机肥、叶面肥、拉枝绳、拉枝器、粘虫板、无公害农药等物资补贴。</t>
  </si>
  <si>
    <t>果业站    杨河乡</t>
  </si>
  <si>
    <t>刘  军
张智瀛</t>
  </si>
  <si>
    <t>2.现代农业产业园</t>
  </si>
  <si>
    <t>南坪镇食用菌产业园建设项目</t>
  </si>
  <si>
    <t>苏坪村
沈坪村</t>
  </si>
  <si>
    <t>计划建成日产10万袋的黑木耳菌棒生产线，其中：生产加工车间2400平米，养菌车间6000平米，木屑粉碎车间500平米，木屑堆放区4000平米。</t>
  </si>
  <si>
    <t>通过项目实施，产业园周边群众可通过土地入股、劳务等形式增加收入，为持续巩固脱贫攻坚成果，坚决守牢不发生规模性返贫底线奠定坚实基础。</t>
  </si>
  <si>
    <t>2</t>
  </si>
  <si>
    <t>0</t>
  </si>
  <si>
    <t>0.0584</t>
  </si>
  <si>
    <t>0.0432</t>
  </si>
  <si>
    <t>0.0152</t>
  </si>
  <si>
    <t>0.2044</t>
  </si>
  <si>
    <t>0.1512</t>
  </si>
  <si>
    <t>0.0532</t>
  </si>
  <si>
    <t>南坪镇
农技中心</t>
  </si>
  <si>
    <t>张 焘
李国斌</t>
  </si>
  <si>
    <t>2023年中央衔接补助资金1125万元。</t>
  </si>
  <si>
    <t>3.良种繁育基地建设</t>
  </si>
  <si>
    <t>大豆玉米带状复合试验示范研究基地建设项目</t>
  </si>
  <si>
    <t>水洛镇徐碾村
二李村</t>
  </si>
  <si>
    <t>计划在水洛镇建成大豆玉米带状复合试验示范基地200亩，开展种植新模式、新技术探索试验，对研究基地建设所需农药、地膜、肥料等进行补贴。</t>
  </si>
  <si>
    <t>通过项目实施，带动基地周边农户掌握高产优势种植技术模式，提高大豆玉米套种产量，带动全县大面积均衡发展，实现稳产高产、节本增效和提质增效。</t>
  </si>
  <si>
    <t>0.0057</t>
  </si>
  <si>
    <t>0.0045</t>
  </si>
  <si>
    <t>0.0012</t>
  </si>
  <si>
    <t>0.0199</t>
  </si>
  <si>
    <t>0.0157</t>
  </si>
  <si>
    <t>0.0042</t>
  </si>
  <si>
    <t>种子站</t>
  </si>
  <si>
    <t>马喜川</t>
  </si>
  <si>
    <t>2023年中央衔接补助资金（“三西”农业建设资金）25万元。</t>
  </si>
  <si>
    <t>陇紫麦2号基地建设项目</t>
  </si>
  <si>
    <t>柳梁镇、通化镇
永宁镇、卧龙镇</t>
  </si>
  <si>
    <t>计划与平凉农科院合作，引进并推广新品种彩色功能冬小麦—陇紫麦2号，利用其丰产质优营养佳，微量元素含量高的特色打造高价值保健小麦产品，在通化、永宁、柳梁、卧龙镇4个乡镇，按照每亩260元的标准进行种子补助，扶持发展种植大户、专业合作社、家庭农场等经营主体建成陇紫麦2号基地1269亩。</t>
  </si>
  <si>
    <t>甘财振兴
〔2022〕22号</t>
  </si>
  <si>
    <t>有效增加复种面积，提升土地利用率，切实保障粮食安全增加干饲草量，夯实种养产业干饲草和饲料基础，巩固脱贫攻坚成果，有效推进乡村振兴战略。</t>
  </si>
  <si>
    <t>2023年省级衔接补助资金33万元。</t>
  </si>
  <si>
    <t>柳梁镇陇紫麦2号基地建设项目</t>
  </si>
  <si>
    <t>赵岔村</t>
  </si>
  <si>
    <t>按照每亩260元的标准进行种子补助，扶持发展种植大户、专业合作社、家庭农场等经营主体建成陇紫麦2号基地500亩。</t>
  </si>
  <si>
    <t>种子站
柳梁镇</t>
  </si>
  <si>
    <t>马喜川
马平原</t>
  </si>
  <si>
    <t>通化镇陇紫麦2号基地建设项目</t>
  </si>
  <si>
    <t>韩湾村</t>
  </si>
  <si>
    <t>按照每亩260元的标准进行种子补助，扶持发展种植大户、专业合作社、家庭农场等经营主体建成陇紫麦2号基地279亩。</t>
  </si>
  <si>
    <t>种子站
通化镇</t>
  </si>
  <si>
    <t>马喜川
何玉柱</t>
  </si>
  <si>
    <t>永宁镇陇紫麦2号基地建设项目</t>
  </si>
  <si>
    <t>宋堡村、秦洼村
陈家湾</t>
  </si>
  <si>
    <t>按照每亩260元的标准进行种子补助，扶持发展种植大户、专业合作社、家庭农场等经营主体建成陇紫麦2号基地440.2亩。</t>
  </si>
  <si>
    <t>种子站
永宁镇</t>
  </si>
  <si>
    <t>马喜川
张  荣</t>
  </si>
  <si>
    <t>卧龙镇陇紫麦2号基地建设项目</t>
  </si>
  <si>
    <t>孙河村</t>
  </si>
  <si>
    <t>按照每亩260元的标准进行种子补助，扶持发展种植大户、专业合作社、家庭农场等经营主体建成陇紫麦2号基地50亩。</t>
  </si>
  <si>
    <t>种子站
卧龙镇</t>
  </si>
  <si>
    <t>马喜川
韩贤平</t>
  </si>
  <si>
    <t>4.绿色标准化种植基地建设</t>
  </si>
  <si>
    <t>马铃薯脱毒种薯基地建设项目</t>
  </si>
  <si>
    <t>计划在岳堡、杨河、通化、韩店、永宁、郑河、盘安、良邑、赵墩、南湖10个乡镇建成一级种薯基地3万亩，每亩补贴原种60公斤；在水洛、朱店、万泉、大庄、阳川、柳梁、卧龙、南坪8个乡镇建成二级种薯基地1.5万亩，每亩补贴一级种薯60公斤。</t>
  </si>
  <si>
    <t>通过项目建设，预计总产鲜薯9.45万吨，实现总产值1.05亿元。一是通过种植脱毒种薯增加收入；二是通过务工增加收入。</t>
  </si>
  <si>
    <t>农技中心
各乡镇</t>
  </si>
  <si>
    <t>李国斌
各乡镇长</t>
  </si>
  <si>
    <t>2023年中央衔接补助资金750万元。</t>
  </si>
  <si>
    <t>朱店镇马铃薯脱毒种薯基地建设项目</t>
  </si>
  <si>
    <t>小湾村、新王村                           河北村、朱河村                             柳窑村、毛柳村                                王坪村、万柳村                          柳李村、王川村                            大曹村、三合村                            西街村、高庙村                          杨湾村、吴沟村                        董湾村、郑山村                     东街村、中街村                           牛咀村</t>
  </si>
  <si>
    <t>按照每亩补贴马铃薯一级种薯60公斤的标准，在朱店镇建成马铃薯二级种薯基地2600亩。</t>
  </si>
  <si>
    <t>通过项目建设，预计总产鲜薯5460吨，实现总产值600.6万元。一是通过种植脱毒种薯增加收入；二是通过务工增加收入。</t>
  </si>
  <si>
    <t>农技中心
朱店镇</t>
  </si>
  <si>
    <t>李国斌
苏甲宾</t>
  </si>
  <si>
    <t>水洛镇马铃薯脱毒种薯基地建设项目</t>
  </si>
  <si>
    <t>李碾村、徐碾村
中川村、李庄村
东关村、西关村
贺庄村、何马村
新兴村、新光村
陈洞村、柳咀村
文湾村、胡沟村
崖王村、郭堡村
二李村、吊沟村</t>
  </si>
  <si>
    <t>按照每亩补贴马铃薯一级种薯60公斤的标准，在水洛镇建成马铃薯二级种薯基地1500亩。</t>
  </si>
  <si>
    <t>通过项目建设，预计总产鲜薯3150吨，实现总产值346.5万元。一是通过种植脱毒种薯增加收入；二是通过务工增加收入。</t>
  </si>
  <si>
    <t>农技中心
水洛镇</t>
  </si>
  <si>
    <t>李国斌
郑健龙</t>
  </si>
  <si>
    <t>南湖镇马铃薯脱毒种薯基地建设项目</t>
  </si>
  <si>
    <t>汪家村、曹湾村                        庙岔村、贾门村            寺门村、席河村                  北关村、南门村                 陈庄村、大庄村            双堡村、李湾村                     高房村、石阳村            李庄村、石峡村</t>
  </si>
  <si>
    <t>按照每亩补贴马铃薯原种60公斤的标准，在南湖镇建成马铃薯一级种薯基地3600亩。</t>
  </si>
  <si>
    <t>通过项目建设，预计总产鲜薯7560吨，实现总产值831.6万元。一是通过种植脱毒种薯增加收入；二是通过务工增加收入；三是通过土地流转增加收入。</t>
  </si>
  <si>
    <t>农技中心
南湖镇</t>
  </si>
  <si>
    <t>李国斌
靳国璧</t>
  </si>
  <si>
    <t>万泉镇马铃薯脱毒种薯基地建设项目</t>
  </si>
  <si>
    <t>圪寺村、田湾村                            高川村、王岔村                          霍李村、邵坪村                          东沟村、徐城村                        马川村、万川村                         东台村、清水沟村                         田坪村、田岔村                    万庄村、杜家村                      刘家村、东山村                        西坪村、崔坪村
史沟村</t>
  </si>
  <si>
    <t>按照每亩补贴马铃薯一级种薯60公斤的标准，在万泉镇建成马铃薯二级种薯基地800亩。</t>
  </si>
  <si>
    <t>通过项目建设，预计总产鲜薯1680吨，实现总产值184.8万元。一是通过种植脱毒种薯增加收入；二是通过务工增加收入。</t>
  </si>
  <si>
    <t>农技中心
万泉镇</t>
  </si>
  <si>
    <t>李国斌
郭  翔</t>
  </si>
  <si>
    <t>韩店镇马铃薯脱毒种薯基地建设项目</t>
  </si>
  <si>
    <t>岔沟村、东门村                     郭漫村、花河村                  刘河村、刘咀村                  马寺村、潘河村                   上洼村、试雨村                     王崖村、武家村                  西门村、下沟村                中庄村</t>
  </si>
  <si>
    <t>按照每亩补贴马铃薯原种60公斤的标准，在韩店镇建成马铃薯一级种薯基地1500亩。</t>
  </si>
  <si>
    <t>农技中心
韩店镇</t>
  </si>
  <si>
    <t>李国斌
苏立君</t>
  </si>
  <si>
    <t>卧龙镇马铃薯脱毒种薯基地建设项目</t>
  </si>
  <si>
    <t>魏山村、刘罗村                                     郝家村、魏湾村                            庙湾村、山集村                               山赵村、张余村                             马湾村、棉沟村                           大庄村、下杨村                             双合村、仇梁村                                    后梁村、马沟村                              仇沟村、何家村                              阴李村、张山村                                  孙河村、苏山村                               石山村、杨魏村</t>
  </si>
  <si>
    <t>按照每亩补贴马铃薯一级种薯60公斤的标准，在卧龙镇建成马铃薯二级种薯基地3300亩。</t>
  </si>
  <si>
    <t>通过项目建设，预计总产鲜薯6930吨，实现总产值762.3万元。一是通过种植脱毒种薯增加收入；二是通过务工增加收入；三是通过土地流转增加收入。</t>
  </si>
  <si>
    <t>农技中心
卧龙镇</t>
  </si>
  <si>
    <t>李国斌
韩贤平</t>
  </si>
  <si>
    <t>阳川镇马铃薯脱毒种薯基地建设项目</t>
  </si>
  <si>
    <t>大湾村、台咀村                                    红坡村、李咀村                                   岳坪村、王源村                                三益村、赵湾村                                 李湾村、刘湾村                                 下堡村、新沟村                                孙王村、苟岔村                           东湾村、西湾村</t>
  </si>
  <si>
    <t>按照每亩补贴马铃薯一级种薯60公斤的标准，在阳川镇建成马铃薯二级种薯基地800亩。</t>
  </si>
  <si>
    <t>农技中心
阳川镇</t>
  </si>
  <si>
    <t>李国斌
石仁俊</t>
  </si>
  <si>
    <t>盘安镇马铃薯脱毒种薯基地建设项目</t>
  </si>
  <si>
    <t>托神村、雷家村                            周家村、杨宋村                      申湾村、焦湾村                   樊庙村、颉崖村                       牡丹村、刘陈村                     马家村、岔李村                 湾李村、吴陈村                         王上村、王下村                         孙沟村、王宫村</t>
  </si>
  <si>
    <t>按照每亩补贴马铃薯原种60公斤的标准，在盘安镇建成马铃薯一级种薯基地2800亩；按照每亩补贴马铃薯一级种薯60公斤的标准，建成二级种薯基地1100亩。</t>
  </si>
  <si>
    <t>通过项目建设，预计总产鲜薯8190吨，实现总产值900.9万元。一是通过种植脱毒种薯增加收入；二是通过务工增加收入。</t>
  </si>
  <si>
    <t>农技中心
盘安镇</t>
  </si>
  <si>
    <t>李国斌
文红伟</t>
  </si>
  <si>
    <t>大庄镇马铃薯脱毒种薯基地建设项目</t>
  </si>
  <si>
    <t>大庄村、丁山村             杜家村、老山沟               连王村、梁山村                    刘沟村、刘庙村                    南湾村、青龙沟                    上李村、王山村                     下王村、小湾村                    杨局村、张山村</t>
  </si>
  <si>
    <t>按照每亩补贴马铃薯一级种薯60公斤的标准，在大庄镇建成马铃薯二级种薯基地900亩。</t>
  </si>
  <si>
    <t>通过项目建设，预计总产鲜薯1890吨，实现总产值207.9万元。一是通过种植脱毒种薯增加收入；二是通过务工增加收入。</t>
  </si>
  <si>
    <t>农技中心
大庄镇</t>
  </si>
  <si>
    <t>李国斌
马库和</t>
  </si>
  <si>
    <t>通化镇马铃薯脱毒种薯基地建设项目</t>
  </si>
  <si>
    <t>中庄村、刘善村                         梁河村、新后庄                     薛沟村、野赵村                             新庄村、通边村                           陈堡村、梅堡村                        石岔村、韩席村                            韩湾村、高崖韩                           阳坡何、新集村</t>
  </si>
  <si>
    <t>按照每亩补贴马铃薯原种60公斤的标准，在通化镇建成马铃薯一级种薯基地2600亩。</t>
  </si>
  <si>
    <t>农技中心
通化镇</t>
  </si>
  <si>
    <t>李国斌
何玉柱</t>
  </si>
  <si>
    <t>永宁镇马铃薯脱毒种薯基地建设项目</t>
  </si>
  <si>
    <t>漫湾村、河湾村                              阳洼村、刘门村                            老村村、苏山村                               宋堡村、秦洼村                          鱼咀村、下湾村                            朱湾村、陈湾村                   谈街村、葛峡村                         赵湾村、许湾村</t>
  </si>
  <si>
    <t>按照每亩补贴马铃薯原种60公斤的标准，在永宁镇建成马铃薯一级种薯基地1700亩。</t>
  </si>
  <si>
    <t>通过项目建设，预计总产鲜薯3570吨，实现总产值392.7万元。一是通过种植脱毒种薯增加收入；二是通过务工增加收入。</t>
  </si>
  <si>
    <t>农技中心
永宁镇</t>
  </si>
  <si>
    <t>李国斌
张  荣</t>
  </si>
  <si>
    <t>良邑镇马铃薯脱毒种薯基地建设项目</t>
  </si>
  <si>
    <t>陈岔村、陈山村                     陈峡村、大坪村                 滴水崖、郭魏村           黑龙沟、何川村            苏苗塬、李咀村         杨李湾、良邑村          杨王村</t>
  </si>
  <si>
    <t>按照每亩补贴马铃薯原种60公斤的标准，在良邑镇建成马铃薯一级种薯基地3700亩。</t>
  </si>
  <si>
    <t>通过项目建设，预计总产鲜薯7770吨，实现总产值854.7万元。一是通过种植脱毒种薯增加收入；二是通过务工增加收入。</t>
  </si>
  <si>
    <t>农技中心
良邑镇</t>
  </si>
  <si>
    <t>李国斌
石晓东</t>
  </si>
  <si>
    <t>岳堡镇马铃薯脱毒种薯基地建设项目</t>
  </si>
  <si>
    <t>王岔村、南岔村                              岔局村、蔡家村                                 下闫村、岳堡村                              蒋寺村、大湾村                                崔家村、埂塄村                                         岔口村、吴家村</t>
  </si>
  <si>
    <t>按照每亩补贴马铃薯原种60公斤的标准，在岳堡镇建成马铃薯一级种薯基地5200亩。</t>
  </si>
  <si>
    <t>通过项目建设，预计总产鲜薯10920吨，实现总产值1201.2万元。一是通过种植脱毒种薯增加收入；二是通过务工增加收入。</t>
  </si>
  <si>
    <t>农技中心
岳堡镇</t>
  </si>
  <si>
    <t>李国斌
王彤彤</t>
  </si>
  <si>
    <t>柳梁镇马铃薯脱毒种薯基地建设项目</t>
  </si>
  <si>
    <t>陈山村、川边村         大庄村、吊咀村         河湾村、李堡村           李山村、柳梁村           柳渠村、乱庄村         孟山村、下岔村         徐家村、阳坡村            阳洼村、张陈村               赵岔村、周蒲村</t>
  </si>
  <si>
    <t>按照每亩补贴马铃薯一级种薯60公斤的标准，在柳梁镇建成马铃薯二级种薯基地2800亩。</t>
  </si>
  <si>
    <t>通过项目建设，预计总产鲜薯5880吨，实现总产值646.8万元。一是通过种植脱毒种薯增加收入；二是通过务工增加收入。</t>
  </si>
  <si>
    <t>农技中心
柳梁镇</t>
  </si>
  <si>
    <t>李国斌
马平原</t>
  </si>
  <si>
    <t>南坪镇马铃薯脱毒种薯基地建设项目</t>
  </si>
  <si>
    <t>高庄村、唐山村                     史坪村、大庄村                      中靳村、史湾村                         苏坪村、阴洼村                         沈坪村、刘坪村                       寺门村、刘靳村                        大李村</t>
  </si>
  <si>
    <t>按照每亩补贴马铃薯一级种薯60公斤的标准，在南坪镇建成马铃薯二级种薯基地1200亩。</t>
  </si>
  <si>
    <t>通过项目建设，预计总产鲜薯2520吨，实现总产值277.2万元。一是通过种植脱毒种薯增加收入；二是通过务工增加收入。</t>
  </si>
  <si>
    <t>农技中心
南坪镇</t>
  </si>
  <si>
    <t>李国斌
张  焘</t>
  </si>
  <si>
    <t>杨河乡马铃薯脱毒种薯基地建设项目</t>
  </si>
  <si>
    <t>马寺村、杨河村                              李润村、关湾村                            王湾村、寺岔村                                  沈岔村、逯岔村                                  马阳洼、张沟村                                       大庄村、李庄村                                   元咀村</t>
  </si>
  <si>
    <t>按照每亩补贴马铃薯原种60公斤的标准，在杨河乡建成马铃薯一级种薯基地4500亩。</t>
  </si>
  <si>
    <t>通过项目建设，预计总产鲜薯9450吨，实现总产值1039.5万元。一是通过种植脱毒种薯增加收入；二是通过务工增加收入。</t>
  </si>
  <si>
    <t>农技中心
杨河乡</t>
  </si>
  <si>
    <t>李国斌
张智瀛</t>
  </si>
  <si>
    <t>赵墩乡马铃薯脱毒种薯基地建设项目</t>
  </si>
  <si>
    <t>赵墩村、王堡村                          蛟寺村、蛟掌村                             裴堡村、牡丹村                          井沟村、阳川村                              孙庙村、梨湾村                          大庄村、关道村                             石咀村</t>
  </si>
  <si>
    <t>按照每亩补贴马铃薯原种60公斤的标准，在赵墩乡建成马铃薯一级种薯基地3000亩。</t>
  </si>
  <si>
    <t>通过项目建设，预计总产鲜薯6300吨，实现总产值693万元。一是通过种植脱毒种薯增加收入；二是通过务工增加收入。</t>
  </si>
  <si>
    <t>农技中心
赵墩乡</t>
  </si>
  <si>
    <t>李国斌
李亚辉</t>
  </si>
  <si>
    <t>郑河乡马铃薯脱毒种薯基地建设项目</t>
  </si>
  <si>
    <t>庙川村、史川村
具峡村、下寨村
阴洼村、龙湾村
卢洼村、史洼村
拉连寺、郑河村                          条牛沟、上寨村</t>
  </si>
  <si>
    <t>按照每亩补贴马铃薯原种60公斤的标准，在郑河乡建成马铃薯一级种薯基地1400亩。</t>
  </si>
  <si>
    <t>通过项目建设，预计总产鲜薯2940吨，实现总产值323.4万元。一是通过种植脱毒种薯增加收入；二是通过务工增加收入。</t>
  </si>
  <si>
    <t>农技中心
郑河乡</t>
  </si>
  <si>
    <t>李国斌
李  伟</t>
  </si>
  <si>
    <t>露地蔬菜产业发展项目</t>
  </si>
  <si>
    <t>南湖镇、万泉镇  岳堡镇</t>
  </si>
  <si>
    <t>以100亩以上集中连片进行补助的总体思路，计划扶持种植大户、专业合作社、家庭农场等经营主体建成露地蔬菜基地3330亩，每亩补贴露地蔬菜种子种苗300元。</t>
  </si>
  <si>
    <t>着力推动农业结构调整，提高农业总合效益，增强农业发展活力，有效促进农业增效，农民增收。</t>
  </si>
  <si>
    <t>种子站
相关乡镇</t>
  </si>
  <si>
    <t>马喜川
相关乡镇长</t>
  </si>
  <si>
    <t>2023年中央衔接补助资金100万元。</t>
  </si>
  <si>
    <t>南湖镇露地蔬菜产业发展项目</t>
  </si>
  <si>
    <t>高房村、双堡村
陈庄村、李湾村
李庄村、石峡村
席河村、寺门村
石阳村、庙岔村
贾门村、汪家村
曹湾村</t>
  </si>
  <si>
    <t>按照每亩补贴露地蔬菜种子种苗300元的标准，扶持高房、双堡等13个村的种植大户、专业合作社、家庭农场等经营主体建成露地蔬菜基地1033.3亩。</t>
  </si>
  <si>
    <t>种子站
南湖镇</t>
  </si>
  <si>
    <t>马喜川
靳国壁</t>
  </si>
  <si>
    <t>万泉镇露地蔬菜产业发展项目</t>
  </si>
  <si>
    <t>霍李村</t>
  </si>
  <si>
    <t>按照每亩补贴露地蔬菜种子种苗300元的标准，扶持霍李村的种植大户、专业合作社、家庭农场等经营主体建成露地蔬菜基地1000亩。</t>
  </si>
  <si>
    <t>种子站
万泉镇</t>
  </si>
  <si>
    <t>马喜川
郭  翔</t>
  </si>
  <si>
    <t>岳堡镇露地蔬菜产业发展项目</t>
  </si>
  <si>
    <t>吴家村、埂塄村</t>
  </si>
  <si>
    <t>按照每亩补贴露地蔬菜种子种苗300元的标准，扶持吴家、埂塄等2个村的种植大户、专业合作社、家庭农场等经营主体建成露地蔬菜基地1300亩。</t>
  </si>
  <si>
    <t>种子站
岳堡镇</t>
  </si>
  <si>
    <t>马喜川
王彤彤</t>
  </si>
  <si>
    <t>大豆种子田建设项目</t>
  </si>
  <si>
    <t>计划扶持农户、合作社、家庭农场和企业在全县种植大豆种子田2500亩，每亩补贴200元的种子、农药、化肥等农资。</t>
  </si>
  <si>
    <t>依托合作社、家庭农场、种植大户建成相对集中连片的大豆种子繁育田，吸纳农户务工，有效增加我县大豆供给能力，促进农户增收。</t>
  </si>
  <si>
    <t>2023年中央衔接补助资金50万元。</t>
  </si>
  <si>
    <t>卧龙镇大豆种子田建设项目</t>
  </si>
  <si>
    <t>郝家村、孙河村        杨魏村、后梁村</t>
  </si>
  <si>
    <t>扶持郝家、孙河、杨魏、后梁等4个村的农户、合作社、家庭农场和企业种植大豆种子田2500亩，每亩补贴200元的种子、农药、化肥等农资。</t>
  </si>
  <si>
    <t>中药材产业发展项目</t>
  </si>
  <si>
    <t>水洛镇、南坪镇
韩店镇、郑河乡
盘安镇、良邑镇
永宁镇、通化镇
南湖镇、杨河乡
岳堡镇、赵墩乡
大庄镇、卧龙镇
柳梁镇</t>
  </si>
  <si>
    <t>一是对中药材种植链主企业、合作社、家庭农场、大户等新型经营主体按照每亩补助400元的标准进行种子种苗补贴，在水洛镇、南坪镇、韩店镇、郑河乡、盘安镇、良邑镇、永宁镇、通化镇、南湖镇、杨河乡、岳堡镇、赵墩乡、大庄镇、卧龙镇、柳梁镇15个乡镇，建设庄黄、独活、款冬花、黄芪、柴胡等中药材基地15945.2亩；二是对与群众利益联结紧密，带动作用发挥明显、产业发展基础好、具有一定规模、讲诚信的合作社和链主企业按照每亩1000元的标准进行中药材育苗基地建设补助，在通化镇建成育苗基地1000亩。</t>
  </si>
  <si>
    <t>通过项目实施，促进农业产业结构调整，改善生态环境，增加群众收入，实现产业振兴。</t>
  </si>
  <si>
    <t>卫健局（中医药管理局）</t>
  </si>
  <si>
    <t>李军书</t>
  </si>
  <si>
    <t>相关乡镇</t>
  </si>
  <si>
    <t>相关乡镇长</t>
  </si>
  <si>
    <t>2023年中央衔接补助资金734.92万元。</t>
  </si>
  <si>
    <t>水洛镇中药材产业发展项目</t>
  </si>
  <si>
    <t>二李村</t>
  </si>
  <si>
    <t>按照每亩补助药材种子种苗400元的标准，在二李村建成中药材基地1200亩。</t>
  </si>
  <si>
    <t>南坪镇中药材产业发展项目</t>
  </si>
  <si>
    <t>史坪村、大李村
高庄村</t>
  </si>
  <si>
    <t>按照每亩补助药材种子种苗400元的标准，在史坪村、大李村、高庄村建成中药材基地200亩。</t>
  </si>
  <si>
    <t>韩店镇中药材产业发展项目</t>
  </si>
  <si>
    <t>刘咀村、试雨村
西门村</t>
  </si>
  <si>
    <t>按照每亩补助药材种子种苗400元的标准，在刘咀村、试雨村、西门村建成中药材基地3017.7亩。</t>
  </si>
  <si>
    <t>郑河乡中药材产业发展项目</t>
  </si>
  <si>
    <t>史川村、拉链寺
下寨村、具峡村
史洼村</t>
  </si>
  <si>
    <t>按照每亩补助药材种子种苗400元的标准，在史川村、拉链寺、下寨村、具峡村、史洼村建成中药材基地2009亩。</t>
  </si>
  <si>
    <t>盘安镇中药材产业发展项目</t>
  </si>
  <si>
    <t>樊庙村、托神村</t>
  </si>
  <si>
    <t>按照每亩补助药材种子种苗400元的标准，在樊庙村、托神村建成中药材基地380亩。</t>
  </si>
  <si>
    <t>良邑镇中药材产业发展项目</t>
  </si>
  <si>
    <t>苏苗塬、滴水崖
良邑村</t>
  </si>
  <si>
    <t>按照每亩补助药材种子种苗400元的标准，在苏苗塬、滴水崖、良邑村建成中药材基地1000亩。</t>
  </si>
  <si>
    <t>永宁镇中药材产业发展项目</t>
  </si>
  <si>
    <t>秦洼村、苏山村
鱼咀村、老庄村
赵湾村、谈街村</t>
  </si>
  <si>
    <t>按照每亩补助药材种子种苗400元的标准，在秦洼村、苏山村、鱼咀村、老庄村、赵湾村、谈街村建成中药材基地1819.5亩。</t>
  </si>
  <si>
    <t>通化镇中药材产业发展项目</t>
  </si>
  <si>
    <t>梁河村、通边村
刘善村、陈堡村
新集村</t>
  </si>
  <si>
    <t>按照每亩补助药材种子种苗400元的标准，在梁河村、通边村、刘善村、陈堡村、新集村建成中药材基地1120亩。按照每亩补助1000元的标准进行中药材育苗基地建设补贴，在新集村、刘善村建成中药材基地1000亩。</t>
  </si>
  <si>
    <t>南湖镇中药材产业发展项目</t>
  </si>
  <si>
    <t>庙岔村、双堡村</t>
  </si>
  <si>
    <t>按照每亩补助药材种子种苗400元的标准，在庙岔村、双堡村建成中药材基地665亩。</t>
  </si>
  <si>
    <t>杨河乡中药材产业发展项目</t>
  </si>
  <si>
    <t>关湾村、马寺村
李庄村、张沟村
马阳洼、元咀村
杨河村</t>
  </si>
  <si>
    <t>按照每亩补助药材种子种苗400元的标准，在关湾村、马寺村、李庄村、张沟村、马阳洼、元咀村、杨河村建成中药材基地1531.8亩。</t>
  </si>
  <si>
    <t>赵墩乡中药材产业发展项目</t>
  </si>
  <si>
    <t>关道村</t>
  </si>
  <si>
    <t>按照每亩补助药材种子种苗400元的标准，在关道村建成中药材基地284亩。</t>
  </si>
  <si>
    <t>大庄镇中药材产业发展项目</t>
  </si>
  <si>
    <t>梁山村</t>
  </si>
  <si>
    <t>按照每亩补助药材种子种苗400元的标准，在梁山村建成中药材基地1020亩。</t>
  </si>
  <si>
    <t>卧龙镇中药材产业发展项目</t>
  </si>
  <si>
    <t>何家村、张山村</t>
  </si>
  <si>
    <t>按照每亩补助药材种子种苗400元的标准，在何家村、张山村建成中药材基地1000亩。</t>
  </si>
  <si>
    <t>柳梁镇中药材产业发展项目</t>
  </si>
  <si>
    <t>乱庄村</t>
  </si>
  <si>
    <t>按照每亩补助药材种子种苗400元的标准，在乱庄村建成中药材基地626亩。</t>
  </si>
  <si>
    <t>水洛镇李碾村设施蔬菜基地改造提升项目</t>
  </si>
  <si>
    <t>李碾村</t>
  </si>
  <si>
    <t>按照“统一规格、统一标准”的改造要求，计划对水洛镇李碾村现有的130座（100亩）蔬菜大棚维修改造。</t>
  </si>
  <si>
    <t>通过项目的实施，可带动当地群众通过务工增加收入，对巩固脱贫成果有重要意义。</t>
  </si>
  <si>
    <t>水洛镇
农技中心</t>
  </si>
  <si>
    <t>郑健龙
李国斌</t>
  </si>
  <si>
    <t>2023年中央衔接补助资金210万元。</t>
  </si>
  <si>
    <t>5.绿色生产技术推广及科技支撑</t>
  </si>
  <si>
    <t>绿色种养循环农业试点项目</t>
  </si>
  <si>
    <t>计划在全县18个乡镇推广绿色种养循环农业技术面积10万亩，深入推进粪肥还田行动，推动畜禽粪污资源化利用和化肥减量提质增效。</t>
  </si>
  <si>
    <t>通过项目的实施，提高了畜禽粪污综合利用率，增施有机肥，减少了化肥用量，提高了我县耕地质量等级，解决了养殖场粪污污染问题，增加了养殖场收入，促进了农业可持续发展。</t>
  </si>
  <si>
    <t>2023年中央衔接补助资金（“三西”农业建设资金）1000万元。</t>
  </si>
  <si>
    <t>通化镇绿色种养循环农业试点项目</t>
  </si>
  <si>
    <t>中庄村、刘善村                         梁河村、新后庄                     薛沟村、野赵村                             新庄村、通边村                           陈堡村、梅堡村                        石岔村、韩席村                            韩湾村、高崖韩                            阳坡何、新集村</t>
  </si>
  <si>
    <t>在通化镇推广绿色种养循环农业技术面积6500亩，深入推进粪肥还田行动，推动畜禽粪污资源化利用和化肥减量提质增效。</t>
  </si>
  <si>
    <t>郑河乡绿色种养循环农业试点项目</t>
  </si>
  <si>
    <t>庙川村、具峡村                   史川村、拉连寺                  史洼村、卢洼村                    郑河村、条牛沟                    上寨村、下寨村                 阴洼村、龙湾村</t>
  </si>
  <si>
    <t>在郑河乡推广绿色种养循环农业技术面积4500亩，深入推进粪肥还田行动，推动畜禽粪污资源化利用和化肥减量提质增效。</t>
  </si>
  <si>
    <t>李国斌
李 伟</t>
  </si>
  <si>
    <t>永宁镇绿色种养循环农业试点项目</t>
  </si>
  <si>
    <t>漫湾村、河湾村                  阳洼村、刘门村                   老村村、苏山村               宋堡村、秦洼村              鱼咀村、下湾村             朱湾村、陈湾村               谈街村、葛峡村                 赵湾村、许湾村</t>
  </si>
  <si>
    <t>在永宁镇推广绿色种养循环农业技术面积6500亩，深入推进粪肥还田行动，推动畜禽粪污资源化利用和化肥减量提质增效。</t>
  </si>
  <si>
    <t>李国斌
张 荣</t>
  </si>
  <si>
    <t>良邑镇绿色种养循环农业试点项目</t>
  </si>
  <si>
    <t>陈岔村、陈山村                   陈峡村、大坪村                郭魏村、何川村                                 李咀村、良邑村              滴水崖、黑龙沟
苏苗塬、杨李湾
杨王村</t>
  </si>
  <si>
    <t>在良邑镇推广绿色种养循环农业技术面积6700亩，深入推进粪肥还田行动，推动畜禽粪污资源化利用和化肥减量提质增效。</t>
  </si>
  <si>
    <t>岳堡镇绿色种养循环农业试点项目</t>
  </si>
  <si>
    <t>王岔村、南岔村                   岔局村、蔡家村                  下闫村、岳堡村                蒋寺村、大湾村                   崔家村、埂塄村                     岔口村、吴家村</t>
  </si>
  <si>
    <t>在岳堡镇推广绿色种养循环农业技术面积5500亩，深入推进粪肥还田行动，推动畜禽粪污资源化利用和化肥减量提质增效。</t>
  </si>
  <si>
    <t>南湖镇绿色种养循环农业试点项目</t>
  </si>
  <si>
    <t>汪家村、曹湾村                庙岔村、贾门村                   寺门村、席河村               北关村、南门村                 陈庄村、大庄村              双堡村、李湾村                  高房村、石阳村                            李庄村、石峡村</t>
  </si>
  <si>
    <t>在南湖镇推广绿色种养循环农业技术面积7200亩，深入推进粪肥还田行动，推动畜禽粪污资源化利用和化肥减量提质增效。</t>
  </si>
  <si>
    <t>赵墩乡绿色种养循环农业试点项目</t>
  </si>
  <si>
    <t>赵墩村、王堡村                  蛟寺村、蛟掌村                   裴堡村、牡丹村                   井沟村、阳川村                       孙庙村、梨湾村                    大庄村、关道村                        石咀村</t>
  </si>
  <si>
    <t>在赵墩乡推广绿色种养循环农业技术面积5700亩，深入推进粪肥还田行动，推动畜禽粪污资源化利用和化肥减量提质增效。</t>
  </si>
  <si>
    <t>韩店镇绿色种养循环农业试点项目</t>
  </si>
  <si>
    <t>岔沟村、东门村                                      刘河村、刘咀村               马寺村、潘河村              石桥村、试雨村               武家村、下沟村</t>
  </si>
  <si>
    <t>在韩店镇推广绿色种养循环农业技术面积5500亩，深入推进粪肥还田行动，推动畜禽粪污资源化利用和化肥减量提质增效。</t>
  </si>
  <si>
    <t>南坪镇绿色种养循环农业试点项目</t>
  </si>
  <si>
    <t>高庄村、唐山村                      史坪村、大庄村                        中靳村、史湾村                          苏坪村、阴洼村                     沈坪村、刘坪村                         寺门村、刘靳村                   大李村</t>
  </si>
  <si>
    <t>在南坪镇推广绿色种养循环农业技术面积6500亩，深入推进粪肥还田行动，推动畜禽粪污资源化利用和化肥减量提质增效。</t>
  </si>
  <si>
    <t>朱店镇绿色种养循环农业试点项目</t>
  </si>
  <si>
    <t>小湾村、新王村                河北村、朱河村                  柳窑村、毛柳村                    王坪村、万柳村                 柳李村、王川村                  大曹村、三合村                         西街村、高庙村                杨湾村、吴沟村               董湾村、郑山村                  东街村、中街村                        牛咀村</t>
  </si>
  <si>
    <t>在朱店镇推广绿色种养循环农业技术面积5500亩，深入推进粪肥还田行动，推动畜禽粪污资源化利用和化肥减量提质增效。</t>
  </si>
  <si>
    <t>水洛镇绿色种养循环农业试点项目</t>
  </si>
  <si>
    <t>李碾村、徐碾村                 何马村、新兴村                   新光村、文湾村                  柳咀村、陈洞村                      胡沟村、郭堡村                    二李村、吊沟村                      崖王村</t>
  </si>
  <si>
    <t>在水洛镇推广绿色种养循环农业技术面积4500亩，深入推进粪肥还田行动，推动畜禽粪污资源化利用和化肥减量提质增效。</t>
  </si>
  <si>
    <t>万泉镇绿色种养循环农业试点项目</t>
  </si>
  <si>
    <t>圪寺村、田湾村                            高川村、王岔村                          霍李村、邵坪村                          东沟村、徐城村                        马川村、万川村                         东台村、清水沟                         田坪村、田岔村                    万庄村、杜家村                      刘家村、东山村                        西坪村、崔坪村</t>
  </si>
  <si>
    <t>在万泉镇推广绿色种养循环农业技术面积4200亩，深入推进粪肥还田行动，推动畜禽粪污资源化利用和化肥减量提质增效。</t>
  </si>
  <si>
    <t>柳梁镇绿色种养循环农业试点项目</t>
  </si>
  <si>
    <t>在柳梁镇推广绿色种养循环农业技术面积5500亩，深入推进粪肥还田行动，推动畜禽粪污资源化利用和化肥减量提质增效。</t>
  </si>
  <si>
    <t>卧龙镇绿色种养循环农业试点项目</t>
  </si>
  <si>
    <t>魏山村、刘罗村                                     郝家村、魏湾村                            庙湾村、山集村                               山赵村、张余村                             马湾村、棉沟村                            大庄村、下杨村                             双合村、仇梁村                                    后梁村、马沟村                              仇沟村、何家村                              阴李村、张山村                                  孙河村、苏山村                               石山村、杨魏村</t>
  </si>
  <si>
    <t>在卧龙镇推广绿色种养循环农业技术面积5500亩，深入推进粪肥还田行动，推动畜禽粪污资源化利用和化肥减量提质增效。</t>
  </si>
  <si>
    <t>阳川镇绿色种养循环农业试点项目</t>
  </si>
  <si>
    <t>在阳川镇推广绿色种养循环农业技术面积4500亩，深入推进粪肥还田行动，推动畜禽粪污资源化利用和化肥减量提质增效。</t>
  </si>
  <si>
    <t>杨河乡绿色种养循环农业试点项目</t>
  </si>
  <si>
    <t>在杨河乡推广绿色种养循环农业技术面积5500亩，深入推进粪肥还田行动，推动畜禽粪污资源化利用和化肥减量提质增效。</t>
  </si>
  <si>
    <t>大庄镇绿色种养循环农业试点项目</t>
  </si>
  <si>
    <t>大庄村、丁山村             杜家村、老山沟                 连王村、梁山村                    刘沟村、刘庙村                    南湾村、青龙沟                    上李村、王山村                     下王村、小湾村                    杨局村、张山村</t>
  </si>
  <si>
    <t>在大庄镇推广绿色种养循环农业技术面积4500亩，深入推进粪肥还田行动，推动畜禽粪污资源化利用和化肥减量提质增效。</t>
  </si>
  <si>
    <t>盘安镇绿色种养循环农业试点项目</t>
  </si>
  <si>
    <t>在盘安镇推广绿色种养循环农业技术面积5700亩，深入推进粪肥还田行动，推动畜禽粪污资源化利用和化肥减量提质增效。</t>
  </si>
  <si>
    <t>马铃薯防虫网棚繁育原种基地建设项目</t>
  </si>
  <si>
    <t>计划按照每亩投资1.2万元的标准，在南湖镇采用热镀锌钢管建成马铃薯防虫网棚繁育原种基地300亩，进一步健全马铃薯原种标准化体系，加快脱毒种薯的生产扩繁和推广应用步伐。</t>
  </si>
  <si>
    <t>通过项目的实施，进一步健全马铃薯原种标准化体系，加快脱毒种薯的生产扩繁和推广应用步伐。</t>
  </si>
  <si>
    <t>农技中心</t>
  </si>
  <si>
    <t>李国斌</t>
  </si>
  <si>
    <t>2023年省级衔接补助资金360万元。</t>
  </si>
  <si>
    <t>6.新型经营主体培育</t>
  </si>
  <si>
    <t>合作社规范提升项目</t>
  </si>
  <si>
    <t>计划扶持30个运营规范的农民专业合作社，每个合作社补助10万元用于发展产业，补助资金按照政府采购的程序统一采购合作社所需生产设备，所形成的固定资产纳入项目资产管理，权属归合作社所有成员。年底根据当年经营收益情况，制订年度收益分配方案，为社员进行分红。</t>
  </si>
  <si>
    <t>通过项目实施，进一步发挥农民专业合作社对农业产业的辐射带动作用，促进全县农民专业合作社由单一服务向生产经营、由松散发展向紧密联合转变，不断增加社员收入。</t>
  </si>
  <si>
    <t>农经中心
各乡镇</t>
  </si>
  <si>
    <t>张晓明
各乡镇长</t>
  </si>
  <si>
    <t>2023年中央衔接补助资金300万元。</t>
  </si>
  <si>
    <t>水洛镇合作社规范提升项目</t>
  </si>
  <si>
    <t>胡沟村
陈洞兴
吊沟村</t>
  </si>
  <si>
    <t>计划投资30万元，扶持庄浪县胡沟发旺林果业农民专业合作社、庄浪县陈洞兴盛种植农民专业合作社、庄浪县吊沟农梦缘种养殖业农民专业合作社，每个合作社补助10万元用于发展产业，补助资金按照政府采购的程序统一采购合作社所需生产设备，所形成的固定资产纳入项目资产管理，权属归合作社所有成员。年底根据当年经营收益情况，制订年度收益分配方案，为社员进行分红。</t>
  </si>
  <si>
    <t>农经中心
水洛镇</t>
  </si>
  <si>
    <t>张晓明
郑健龙</t>
  </si>
  <si>
    <t>南湖镇合作社规范提升项目</t>
  </si>
  <si>
    <t>南门村
高房村</t>
  </si>
  <si>
    <t>计划投资20万元，扶持庄浪县南湖镇南门村四方种植业农民专业合作社、庄浪县南湖镇高房村农鑫种植业农民专业合作社，每个合作社补助10万元用于发展产业，补助资金按照政府采购的程序统一采购合作社所需生产设备，所形成的固定资产纳入项目资产管理，权属归合作社所有成员。年底根据当年经营收益情况，制订年度收益分配方案，为社员进行分红。</t>
  </si>
  <si>
    <t>农经中心
南湖镇</t>
  </si>
  <si>
    <t>张晓明
靳国璧</t>
  </si>
  <si>
    <t>朱店镇合作社规范提升项目</t>
  </si>
  <si>
    <t>王坪村  
三合村</t>
  </si>
  <si>
    <t>计划投资20万元，扶持庄浪县朱店镇王坪果品民专业合作社、庄浪县三合果品种植农民专业合作社，每个合作社补助10万元用于发展产业，补助资金按照政府采购的程序，统一采购合作社所需生产设备，所形成的固定资产纳入项目资产管理，权属归合作社所有成员。年底根据当年经营收益情况，制订年度收益分配方案，为社员进行分红。</t>
  </si>
  <si>
    <t>农经中心
朱店镇</t>
  </si>
  <si>
    <t>张晓明
苏甲宾</t>
  </si>
  <si>
    <t>万泉镇合作社规范提升项目</t>
  </si>
  <si>
    <t>田岔村</t>
  </si>
  <si>
    <t>计划投资10万元，扶持庄浪县万泉镇田岔村高喜明果品农民专业合作社用于发展产业，补助资金按照政府采购的程序，统一采购合作社所需生产设备，所形成的固定资产纳入项目资产管理，权属归合作社所有成员。年底根据当年经营收益情况，制订年度收益分配方案，为社员进行分红。</t>
  </si>
  <si>
    <t>农经中心
万泉镇</t>
  </si>
  <si>
    <t>张晓明
郭  翔</t>
  </si>
  <si>
    <t>韩店镇合作社规范提升项目</t>
  </si>
  <si>
    <t>王崖村
岔沟村</t>
  </si>
  <si>
    <t>计划投资20万元，扶持庄浪县国华种植农民专业合作社联合社，庄浪县康盛养殖农民专业合作社，每个合作社补助10万元用于发展产业，补助资金按照政府采购的程序，统一采购合作社所需生产设备，所形成的固定资产纳入项目资产管理，权属归合作社所有成员。年底根据当年经营收益情况，制订年度收益分配方案，为社员进行分红。</t>
  </si>
  <si>
    <t>农经中心
韩店镇</t>
  </si>
  <si>
    <t>张晓明
苏立君</t>
  </si>
  <si>
    <t>卧龙镇合作社规范提升项目</t>
  </si>
  <si>
    <t>苏山村</t>
  </si>
  <si>
    <t>计划投资10万元，扶持庄浪县卧龙镇苏山村鹏旺种植农民专业合作社用于发展产业，补助资金按照政府采购的程序，统一采购合作社所需生产设备，所形成的固定资产纳入项目资产管理，权属归合作社所有成员。年底根据当年经营收益情况，制订年度收益分配方案，为社员进行分红。</t>
  </si>
  <si>
    <t>农经中心
卧龙镇</t>
  </si>
  <si>
    <t>张晓明
韩贤平</t>
  </si>
  <si>
    <t>大庄镇合作社规范提升项目</t>
  </si>
  <si>
    <t>计划投资10万元，扶持大庄镇梁山村海续果业农民专业合作社用于发展产业，补助资金按照政府采购的程序，统一采购合作社所需生产设备，所形成的固定资产纳入项目资产管理，权属归合作社所有成员。年底根据当年经营收益情况，制订年度收益分配方案，为社员进行分红。</t>
  </si>
  <si>
    <t>农经中心
大庄镇</t>
  </si>
  <si>
    <t>张晓明
马库和</t>
  </si>
  <si>
    <t>阳川镇合作社规范提升项目</t>
  </si>
  <si>
    <t>岳坪村</t>
  </si>
  <si>
    <t>计划投资10万元，扶持庄浪县国生果品经销农民专业合作社用于发展产业，补助资金按照政府采购的程序，统一采购合作社所需生产设备，所形成的固定资产纳入项目资产管理，权属归合作社所有成员。年底根据当年经营收益情况，制订年度收益分配方案，为社员进行分红。</t>
  </si>
  <si>
    <t>农经中心
阳川镇</t>
  </si>
  <si>
    <t>张晓明
石仁俊</t>
  </si>
  <si>
    <t>柳梁镇合作社规范提升项目</t>
  </si>
  <si>
    <t>李山村
陈山村</t>
  </si>
  <si>
    <t>计划投资20万元，扶持庄浪县李山农产品农民专业合作社、庄浪县长济农种养殖农民专业合作社，每个合作社补助10万元用于发展产业，补助资金按照政府采购的程序，统一采购合作社所需生产设备，所形成的固定资产纳入项目资产管理，权属归合作社所有成员。年底根据当年经营收益情况，制订年度收益分配方案，为社员进行分红。</t>
  </si>
  <si>
    <t>农经中心
柳梁镇</t>
  </si>
  <si>
    <t>张晓明
马平原</t>
  </si>
  <si>
    <t>良邑镇合作社规范提升项目</t>
  </si>
  <si>
    <t xml:space="preserve">良邑村
</t>
  </si>
  <si>
    <t>计划投资10万元，扶持庄浪县良邑村建国富强种植农民专业合作社用于发展产业，补助资金按照政府采购的程序，统一采购合作社所需生产设备，所形成的固定资产纳入项目资产管理，权属归合作社所有成员。年底根据当年经营收益情况，制订年度收益分配方案，为社员进行分红。</t>
  </si>
  <si>
    <t>农经中心
良邑镇</t>
  </si>
  <si>
    <t>张晓明
石晓东</t>
  </si>
  <si>
    <t>岳堡镇合作社规范提升项目</t>
  </si>
  <si>
    <t xml:space="preserve">
蔡家村
下闫村
</t>
  </si>
  <si>
    <t>计划投资20万元，扶持庄浪县岳堡乡蔡家村亨通马铃薯种植农民专业合作社、庄浪县岳堡百姓马铃薯收购销售专业合作社，每个合作社补助10万元用于发展产业，补助资金按照政府采购的程序，统一采购合作社所需生产设备，所形成的固定资产纳入项目资产管理，权属归合作社所有成员。年底根据当年经营收益情况，制订年度收益分配方案，为社员进行分红。</t>
  </si>
  <si>
    <t>农经中心
岳堡镇</t>
  </si>
  <si>
    <t>张晓明
王彤彤</t>
  </si>
  <si>
    <t>杨河乡合作社规范提升项目</t>
  </si>
  <si>
    <t xml:space="preserve">                                           杨河村
大庄村</t>
  </si>
  <si>
    <t>计划投资20万元，扶持甘肃腾洲阳禾农业开发农民专业合作社、庄浪县曙光肉牛养殖农民专业合，每个合作社补助10万元用于发展产业，补助资金按照政府采购的程序统一采购合作社所需生产设备，所形成的固定资产纳入项目资产管理，权属归合作社所有成员。年底根据当年经营收益情况，制订年度收益分配方案，为社员进行分红。</t>
  </si>
  <si>
    <t>农经中心
杨河乡</t>
  </si>
  <si>
    <t>张晓明
张智瀛</t>
  </si>
  <si>
    <t>赵墩乡合作社规范提升项目</t>
  </si>
  <si>
    <t xml:space="preserve">梨湾村
</t>
  </si>
  <si>
    <t>计划投资10万元，扶持庄浪县扶康果业农民专业合作社用于发展产业，补助资金按照政府采购的程序，统一采购合作社所需生产设备，所形成的固定资产纳入项目资产管理，权属归合作社所有成员。年底根据当年经营收益情况，制订年度收益分配方案，为社员进行分红。</t>
  </si>
  <si>
    <t>农经中心
赵墩乡</t>
  </si>
  <si>
    <t>张晓明
李亚辉</t>
  </si>
  <si>
    <t>通化镇合作社规范提升项目</t>
  </si>
  <si>
    <t xml:space="preserve">
梁河村
新后庄村</t>
  </si>
  <si>
    <t>计划投资20万元，扶持庄浪县通化镇新后庄村柳进学种植农民专业合作社、庄浪县通化镇梁河村跟仓种植农民专业合作社，每个合作社补助10万元用于发展产业，补助资金按照政府采购的程序，统一采购合作社所需生产设备，所形成的固定资产纳入项目资产管理，权属归合作社所有成员。年底根据当年经营收益情况，制订年度收益分配方案，为社员进行分红。</t>
  </si>
  <si>
    <t>农经中心
通化镇</t>
  </si>
  <si>
    <t>张晓明
何玉柱</t>
  </si>
  <si>
    <t>永宁镇合作社规范提升项目</t>
  </si>
  <si>
    <t xml:space="preserve"> 鱼咀村    
 阳洼村</t>
  </si>
  <si>
    <t>计划投20万元，扶持庄浪县嘉旺兴养殖农民专业合作社、庄浪县苏喜喜种植农民专业合作社，每个合作社补助10万元用于发展产业，补助资金按照政府采购的程序，统一采购合作社所需生产设备，所形成的固定资产纳入项目资产管理，权属归合作社所有成员。年底根据当年经营收益情况，制订年度收益分配方案，为社员进行分红。</t>
  </si>
  <si>
    <t>农经中心
永宁镇</t>
  </si>
  <si>
    <t>张晓明
张  荣</t>
  </si>
  <si>
    <t>郑河乡合作社规范提升项目</t>
  </si>
  <si>
    <t xml:space="preserve">
拉连寺村
上寨村</t>
  </si>
  <si>
    <t>计划投资20万元，扶持上寨朝那明珠旅游农民专业合作社、拉连寺成森苗木种植农民专业合作社，每个合作社补助10万元用于发展产业，补助资金按照政府采购的程序，统一采购合作社所需生产设备，所形成的固定资产纳入项目资产管理，权属归合作社所有成员。年底根据当年经营收益情况，制订年度收益分配方案，为社员进行分红。</t>
  </si>
  <si>
    <t>农经中心
郑河乡</t>
  </si>
  <si>
    <t>张晓明
李  伟</t>
  </si>
  <si>
    <t>盘安镇合作社规范提升项目</t>
  </si>
  <si>
    <t>樊庙村</t>
  </si>
  <si>
    <t>计划投资10元，扶持庄浪县盘安镇樊庙村长虹养殖业农民专业合作社用于发展产业，补助资金按照政府采购的程序，统一采购合作社所需生产设备，所形成的固定资产纳入项目资产管理，权属归合作社所有成员。年底根据当年经营收益情况，制订年度收益分配方案，为社员进行分红。</t>
  </si>
  <si>
    <t>农经中心
盘安镇</t>
  </si>
  <si>
    <t>张晓明
文红伟</t>
  </si>
  <si>
    <t>南坪镇合作社规范提升项目</t>
  </si>
  <si>
    <t>史坪村     
高庄村</t>
  </si>
  <si>
    <t>计划投资20万元，扶持庄浪县玉蜂养殖农民专业合作社、庄浪县华昱养殖农民专业合作社用于发展产业，每个合作社补助10万元用于发展产业，补助资金按照政府采购的程序，统一采购合作社所需生产设备，所形成的固定资产纳入项目资产管理，权属归合作社所有成员。年底根据当年经营收益情况，制订年度收益分配方案，为社员进行分红。</t>
  </si>
  <si>
    <t>农经中心
南坪镇</t>
  </si>
  <si>
    <t>张晓明
张  焘</t>
  </si>
  <si>
    <t>特色优势产业基地建设奖补项目</t>
  </si>
  <si>
    <t>计划扶持44个带动能力强的村集体股份经济合作社、农民专业合作社发展苹果、马铃薯、饲草、中药材等特色产业种植基地，每亩按照200元的标准进行奖补，每个合作社不超过500亩，奖补资金不超过10万元，吸纳农户在合作社产业基地务工，奖补资金按照政府采购程序，统一采购合作社所需生产资料，进一步提升产业基地带动效应。</t>
  </si>
  <si>
    <t>2023年中央衔接补助资金440万元。</t>
  </si>
  <si>
    <t>水洛镇特色产业基地建设奖补项目</t>
  </si>
  <si>
    <t>郭堡村</t>
  </si>
  <si>
    <t>计划投资10万元，扶持庄浪水洛镇郭堡村股份经济合作社发展饲草产业基地500亩，按照每亩200元的标准进行奖补，每个合作社奖补10万元，用于发展苹果、饲草产业和吸纳农户在合作社产业基地务工，奖补资金按照政府采购的程序，统一采购合作社所需地膜、化肥等生产资料，进一步提升产业基地带动效应。</t>
  </si>
  <si>
    <t>南湖镇特色产业基地建设奖补项目</t>
  </si>
  <si>
    <t>南门村
陈庄村</t>
  </si>
  <si>
    <t>计划投资20万元，庄浪县鼎耀果品农民专业合作社发展饲草产业基地500亩；庄浪县幸之伟薯业农民专业合作社发展马铃薯产业基地500亩，每个合作社奖补10万元，用于发展马铃薯、饲草产业和吸纳农户在合作社产业基地务工，奖补资金按照政府采购程序，统一采购合作社所需地膜、化肥等生产资料，进一步提升产业基地带动效应。</t>
  </si>
  <si>
    <t>朱店镇特色产业基地建设奖补项目</t>
  </si>
  <si>
    <t>高庙村  
三合村</t>
  </si>
  <si>
    <t>计划投资20万元，扶持高庙村股份经济合作社发展种植玉米基地1000亩；三合村股份经济合作社发展种植玉米基地1000亩。每亩按照200元的标准进行奖补，每个合作社奖补10万元，用于发展玉米产业和吸纳农户在合作社产业基地务工，奖补资金按照政府采购的程序，统一采购合作社所需地膜、化肥等生产资料，进一步提升产业基地带动效应。</t>
  </si>
  <si>
    <t>万泉镇特色产业基地建设奖补项目</t>
  </si>
  <si>
    <t>西坪村
东山村
徐城村</t>
  </si>
  <si>
    <t>计划投资30万元，扶持庄浪县万泉镇西坪村村股份经济合作社发展马铃薯产业基地300亩，饲草产业基地200亩；庄浪县万泉镇东山村股份经济合作社发展马铃薯产业基地200亩，饲草产业基地300亩；庄浪县万泉镇徐城村股份经济合作社发展马铃薯产业基地300亩，饲草产业基地200亩，按照每亩200元的标准进行奖补，每个合作社奖补10万元，用于发展饲草、马铃薯产业和吸纳农户在合作社产业基地务工，所奖补资金按照政府采购的程序，统一采购合作社所需地膜、化肥等生产资料，进一步提升产业基地带动效应。</t>
  </si>
  <si>
    <t>张晓明
郭 翔</t>
  </si>
  <si>
    <t>韩店镇特色产业基地建设奖补项目</t>
  </si>
  <si>
    <t>下沟村
潘河村
中庄村</t>
  </si>
  <si>
    <t>计划投资30万元，扶持庄浪县下沟村兴农种植农民专业合作社发展马铃薯种植基地500亩；庄浪县惠万民种植农民专业合作社发展马铃薯种植基地500亩；庄浪县俊举种植农民专业合作社发展马铃薯种植基地500亩，每亩按照200元的标准进行奖补，每个合作社奖补10万元，用于发展马铃薯产业和吸纳农户在合作社产业基地务工，奖补资金按照政府采购程序，统一采购合作社所需地膜、化肥等生产资料，进一步提升产业基地带动效应。</t>
  </si>
  <si>
    <t>卧龙镇特色产业基地建设奖补项目</t>
  </si>
  <si>
    <t>张山村
棉沟村
马湾村</t>
  </si>
  <si>
    <t>计划投资30万元，扶持庄浪卧龙镇张山村股份经济合作社合作社发展中药材产业基地500亩；庄浪县卧龙镇马湾村股份经济合作社发展马铃薯产业基地500亩；庄浪卧龙镇棉沟村股份经济合作社发展马铃薯产业基地500亩，按照每亩200元的标准进行奖补，每个合作社奖补10万元，用于发展中药材、马铃薯产业和吸纳农户在合作社产业基地务工，所奖补资金按照政府采购的程序，统一采购合作社所需地膜、化肥等生产资料，进一步提升产业基地带动效应。</t>
  </si>
  <si>
    <t>大庄镇特色产业基地建设奖补项目</t>
  </si>
  <si>
    <t>杜家村
上李村
老山沟</t>
  </si>
  <si>
    <t>计划投资30万元，扶持庄浪县金源顺种植农民专业合作社、庄浪县张国勤果品种植农民专业合作社、庄浪县大庄镇老山沟村张毛甲种植业农民专业合作社发展苹果产业基地500亩，每亩按照200元的标准进行奖补，每个合作社奖补10万元，用于发展苹果产业和吸纳农户在合作社产业基地务工，奖补资金按照政府采购程序，统一采购合作社所需地膜、化肥等生产资料，进一步提升产业基地带动效应。</t>
  </si>
  <si>
    <t>阳川镇特色产业基地建设奖补项目</t>
  </si>
  <si>
    <t>西湾村
王塬村
大湾村</t>
  </si>
  <si>
    <t>计划投资30万元，扶持庄浪阳川镇西湾村股份经济合作社合作社发展饲草产业基地500亩；庄浪县阳川镇王塬村股份经济合作社发展饲草产业基地500亩；庄浪阳川镇大湾村股份经济合作社发展饲草产业基地1000亩，按照每亩200元的标准进行奖补，每个合作社奖补10万元，用于发展饲草、马铃薯产业和吸纳农户在合作社产业基地务工，所奖补资金按照政府采购的程序，统一采购合作社所需地膜、化肥等生产资料，进一步提升产业基地带动效应。</t>
  </si>
  <si>
    <t>柳梁镇特色产业基地建设奖补项目</t>
  </si>
  <si>
    <t xml:space="preserve">
河湾村
乱庄村</t>
  </si>
  <si>
    <t>计划投资20万元，扶持庄浪县元宏种植农民专业合作社发展马铃薯产业基地500亩；庄浪县柳梁镇乱庄村股份经济合作社发展饲草玉米产业基地500亩，按照每亩200元的标准进行奖补，每个合作社奖补10万元，用于发展苹果、马铃薯产业和吸纳农户在合作社产业基地务工，所奖补资金按照政府采购的程序，统一采购合作社所需地膜、化肥等生产资料，进一步提升产业基地带动效应。</t>
  </si>
  <si>
    <t>良邑镇特色产业基地建设奖补项目</t>
  </si>
  <si>
    <t>陈山村
陈峡村
苏苗塬</t>
  </si>
  <si>
    <t>计划投资30万元，扶持庄浪县陈山村春生牧原养殖农民专业合作社发展饲草种植基地500亩、庄浪县陈峡村林生富村养殖农民专业合作社发展饲草种植基地500亩、庄浪县苗八祥种植农民专业合作社发展马铃薯种植基地500亩，每亩按照200元的标准进行奖补，每个合作社奖补10万元，用于发展马铃薯产业和吸纳农户在合作社产业基地务工，奖补资金按照政府采购程序，统一采购合作社所需地膜、化肥等生产资料，进一步提升产业基地带动效应。</t>
  </si>
  <si>
    <t>岳堡镇特色产业基地建设奖补项目</t>
  </si>
  <si>
    <t>蒋寺村
岳堡村</t>
  </si>
  <si>
    <t>计划投资20万元，扶持岳堡镇蒋寺村发科马铃薯种植农民专业合作社发展饲草产业基地500亩；岳堡村村集体股份经济合作社发展马铃薯产业基地200亩、中药材产业基地300亩，每亩按照200元的标准进行奖补，每个合作社奖补10万元，用于发展马铃薯、饲草、中药材产业和吸纳农户在合作社产业基地务工，奖补资金按照政府采购程序，统一采购合作社所需地膜、化肥等生产资料，进一步提升产业基地带动效应。</t>
  </si>
  <si>
    <t>杨河乡特色产业基地建设奖补项目</t>
  </si>
  <si>
    <t>元咀村
大庄村                                                         关湾村</t>
  </si>
  <si>
    <t>计划投资30万元，扶持庄浪县杨河乡元咀村股份经济合作社发展马铃薯、饲草基地500亩；庄浪县杨河乡大庄村集体股份经济合作社饲草、马铃薯基地500亩；庄浪县杨河乡关湾村集体股份经济合作社发展饲草基地500亩，3个村集体股份经济合作社共计发展特色产业种植基地1500亩，每亩按照200元的标准进行奖补，每个合作社奖补10万元，吸纳农户在合作社产业基地务工，奖补资金按照政府采购程序，统一采购合作社所需地膜、化肥等生产资料，进一步提升产业基地带动效应。</t>
  </si>
  <si>
    <t>赵墩乡特色产业基地建设奖补项目</t>
  </si>
  <si>
    <t>大庄村
裴堡村
阳川村</t>
  </si>
  <si>
    <t>计划投资30万元，扶持庄浪县裴堡种植农民专业合作社发展金丝南瓜、西葫芦产业基地500亩；庄浪县赵墩乡大庄村股份经济合作社马铃薯、饲草产业基地500亩；庄浪县赵墩乡阳川村股份经济合作社发展饲草、西葫芦产业基地500亩。每亩按照200元的标准进行奖补，每个合作社奖补10万元，用于发展马铃薯、饲草、中药材产业和吸纳农户在合作社产业基地务工，奖补资金按照政府采购程序，统一采购合作社所需地膜、化肥等生产资料，进一步提升产业基地带动效应。</t>
  </si>
  <si>
    <t>通化镇特色产业基地建设奖补项目</t>
  </si>
  <si>
    <t>石岔村
高崖韩</t>
  </si>
  <si>
    <t>计划投资20万元，扶持庄浪县魏旭东种植农民专业合作社发展马铃薯种植基地500亩；庄浪县通化镇高崖韩村丰源之村种植农民专业合作社发展马铃薯种植基地500亩，每亩按照200元的标准进行奖补，每个合作社奖补10万元，用于发展马铃薯产业和吸纳农户在合作社产业基地务工，奖补资金按照政府采购程序，统一采购合作社所需地膜、化肥等生产资料，进一步提升产业基地带动效应。</t>
  </si>
  <si>
    <t>永宁镇特色产业基地建设奖补项目</t>
  </si>
  <si>
    <t xml:space="preserve">朱湾村 
赵湾村 
</t>
  </si>
  <si>
    <t>计划投资20万元，扶持庄浪永宁镇朱湾村股份经济合作社合作社发展马铃薯产业基地300亩，饲草产业基地200亩；庄浪县永宁镇赵湾村股份经济合作社发展马铃薯产业基地200亩，饲草产业基地300亩。，按照每亩200元的标准进行奖补，每个合作社奖补10万元，用于发展饲草、马铃薯产业和吸纳农户在合作社产业基地务工，所奖补资金按照政府采购的程序，统一采购合作社所需生产资料，进一步提升产业基地带动效应。</t>
  </si>
  <si>
    <t>张晓明
张 荣</t>
  </si>
  <si>
    <t>郑河乡特色产业基地建设奖补项目</t>
  </si>
  <si>
    <t>下寨村
拉连寺</t>
  </si>
  <si>
    <t>计划投资20万元，扶持庄浪县鹏昌种植农民专业合作社发展马铃薯种植基地500亩；庄浪县成森苗木种植农民专业合作社发展中药材种植基地500亩，每亩按照200元的标准进行奖补，每个合作社奖补10万元，用于发展马铃薯、中药材产业和吸纳农户在合作社产业基地务工，奖补资金按照政府采购程序，统一采购合作社所需地膜、化肥等生产资料，进一步提升产业基地带动效应。</t>
  </si>
  <si>
    <t>张晓明
李 伟</t>
  </si>
  <si>
    <t>盘安镇特色产业基地建设奖补项目</t>
  </si>
  <si>
    <t>湾李村
岔李村
孙沟村</t>
  </si>
  <si>
    <t>计划投资30万元，扶持湾李村股份经济合作社发展马铃薯种植基地500亩、孙沟村股份经济合作社发展马铃薯种植基地500亩、岔李村股份经济合作社发展马铃薯种植基地500亩，每亩按照200元的标准进行奖补，每个合作社奖补10万元，用于发展马铃薯产业和吸纳农户在合作社产业基地务工，奖补资金按照政府采购程序，统一采购合作社所需地膜、化肥等生产资料，进一步提升产业基地带动效应。</t>
  </si>
  <si>
    <t>南坪镇特色产业基地建设奖补项目</t>
  </si>
  <si>
    <t>高庄村</t>
  </si>
  <si>
    <t>计划投资20万元，扶持庄浪县桑梓种植农民专业合作社发展饲草产业基地500亩；庄浪县茂丰养殖农民专业合作社发展饲草产业基地500亩，按照每亩200元的标准进行奖补，每个合作社奖补10万元，用于发展饲草产业和吸纳农户在合作社产业基地务工，所奖补资金按照政府采购的程序，统一采购合作社所需地膜、化肥等生产资料，进一步提升产业基地带动效应。</t>
  </si>
  <si>
    <t>7.农产品加工、储藏</t>
  </si>
  <si>
    <t>农产品产地冷藏保鲜设施建设项目</t>
  </si>
  <si>
    <t>水洛镇、朱店镇
万泉镇、南湖镇
大庄镇、良邑镇
永宁镇</t>
  </si>
  <si>
    <t>计划在南湖、永宁、朱店、良邑等7个乡镇，按照“自主建设、定额补助、先建后补”的程序，一是机械冷库5立方米容积折合1吨储藏能力，新建1000吨机械冷库补助资金100万元，每增加100吨储藏能力增加补助资金10万元，新增库容5.5万立方米，新增果品、蔬菜、鲜肉储藏能力共1.1万吨。</t>
  </si>
  <si>
    <t>甘财振兴
〔2022〕21号
甘财振兴
〔2022〕22号</t>
  </si>
  <si>
    <t>解决农产品出村进城“最初一公里”问题，有效增加鲜活农产品产地冷藏保鲜能力，推动鲜活农产品销售能力和商品化处理能力，提升产品附加值。</t>
  </si>
  <si>
    <t>——</t>
  </si>
  <si>
    <t>2023年中央衔接补助资金639.3万元，2023年省级衔接补助资金460.7万元。</t>
  </si>
  <si>
    <t>水洛镇农产品产地冷藏保鲜设施建设项目</t>
  </si>
  <si>
    <t>贺庄村</t>
  </si>
  <si>
    <t>在贺庄村按照“自主建设、定额补助、先建后补”的程序，新建1000吨机械冷库，新增库容5000立方米，新增果蔬储藏能力1000吨。</t>
  </si>
  <si>
    <t>种子站
水洛镇</t>
  </si>
  <si>
    <t>马喜川
郑健龙</t>
  </si>
  <si>
    <t>朱店镇农产品产地冷藏保鲜设施建设项目</t>
  </si>
  <si>
    <t>河北村</t>
  </si>
  <si>
    <t>在河北村按照“自主建设、定额补助、先建后补”的程序，新建2000吨机械冷库，新增库容1万立方米，新增果蔬储藏能力2000吨。</t>
  </si>
  <si>
    <t>种子站
朱店镇</t>
  </si>
  <si>
    <t>马喜川
苏甲宾</t>
  </si>
  <si>
    <t>万泉镇农产品产地冷藏保鲜设施建设项目</t>
  </si>
  <si>
    <t>万川村</t>
  </si>
  <si>
    <t>在万川村按照“自主建设、定额补助、先建后补”的程序，新建2000吨机械冷库，新增库容1万立方米，新增果蔬储藏能力2000吨。</t>
  </si>
  <si>
    <t>南湖镇农产品产地冷藏保鲜设施建设项目</t>
  </si>
  <si>
    <t>陈庄村</t>
  </si>
  <si>
    <t>在陈庄村按照“自主建设、定额补助、先建后补”的程序，新建2000吨机械冷库，新增库容1万立方米，新增果蔬储藏能力2000吨。</t>
  </si>
  <si>
    <t>马喜川
靳国璧</t>
  </si>
  <si>
    <t>大庄镇农产品产地冷藏保鲜设施建设项目</t>
  </si>
  <si>
    <t>杜家村</t>
  </si>
  <si>
    <t>在杜家村按照“自主建设、定额补助、先建后补”的程序，新建2000吨机械冷库，新增库容1万立方米，新增果蔬储藏能力2000吨。</t>
  </si>
  <si>
    <t>种子站
大庄镇</t>
  </si>
  <si>
    <t>马喜川
马库和</t>
  </si>
  <si>
    <t>良邑镇农产品产地冷藏保鲜设施建设项目</t>
  </si>
  <si>
    <t>良邑村</t>
  </si>
  <si>
    <t>在良邑村按照“自主建设、定额补助、先建后补”的程序，新建1000吨机械冷库，新增库容5000立方米，新增果蔬储藏能力1000吨。</t>
  </si>
  <si>
    <t>种子站
良邑镇</t>
  </si>
  <si>
    <t>马喜川
石晓东</t>
  </si>
  <si>
    <t>永宁镇农产品产地冷藏保鲜设施建设项目</t>
  </si>
  <si>
    <t>赵湾村</t>
  </si>
  <si>
    <t>在陈庄村按照“自主建设、定额补助、先建后补”的程序，新建1000吨机械冷库，新增库容5000立方米，新增果蔬储藏能力1000吨。</t>
  </si>
  <si>
    <t>中药材烘干晾晒基础设施配套项目</t>
  </si>
  <si>
    <t>通化镇、永宁镇
杨河乡、韩店镇</t>
  </si>
  <si>
    <t>一是在通化镇、永宁镇、杨河乡按照日光+风干晾晒厂2800平米、阳光棚150平米、暂存库房80平米建设标准修建晾晒场3处，每处晾晒场补助资金60万元，总计180万元；二是计划建成百吨烤窑4座（通化镇2座、韩店镇2座），每座烤窑按照补助30万元的标准，总计120万元，以奖补资金所形成的固定资产纳入项目资产管理，所有权原则上归村集体，使用权和运营权归生产经营主体。</t>
  </si>
  <si>
    <t>通过扶持合作社、链主企业等经营主体流转土地，建立中药材烘烤设施，实现地道药材传统工艺初加工，吸纳农户就地就近务工，增加群众经济收入。</t>
  </si>
  <si>
    <t>通化镇中药材烘干晾晒基础设施配套项目</t>
  </si>
  <si>
    <t>按照每座补助60万元标准，建成日光+风干晾晒场2800平米、阳光棚150平米、暂存库房80平米建设标准晾晒场场一处。按照每座补助30万元标准建成大黄烤窑2座。</t>
  </si>
  <si>
    <t>永宁镇中药材烘干晾晒基础设施配套项目</t>
  </si>
  <si>
    <t>按照每座补助60万元标准，建成日光+风干晾晒场2800平米、阳光棚150平米、暂存库房80平米建设标准晾晒场场一处。</t>
  </si>
  <si>
    <t>杨河乡中药材烘干晾晒基础设施配套项目</t>
  </si>
  <si>
    <t>韩店镇中药材烘干晾晒基础设施配套项目</t>
  </si>
  <si>
    <t>按照每座补助30万元标准，建成大黄烤窑2座。</t>
  </si>
  <si>
    <t>百富草中药材加工项目</t>
  </si>
  <si>
    <t>韩店镇西门村</t>
  </si>
  <si>
    <t>采取“以奖代补，先建后补”的方式，依托百富草中药材开发有限公司扩大建设，建成气调库1座3300平方米，日光晾晒棚10000平方米，采购烘干、筛选、泡润、清洗、传送、晾晒、切片等设备10套，配套建成附属设施。以奖补资金所形成的固定资产纳入项目资产管理，所有权原则上归村集体，使用权和运营权归生产经营主体。</t>
  </si>
  <si>
    <t>通过吸纳带动就业，辐射带动韩店镇及周边乡镇群众发展中药材种植业，增加韩店镇及周边乡镇群众的人均收入，提高群众的生活水平，提高群众获得感和幸福感。</t>
  </si>
  <si>
    <t>2023年中央衔接补助资金600万元。</t>
  </si>
  <si>
    <t>8.林果产业</t>
  </si>
  <si>
    <t>老果园改造提升项目</t>
  </si>
  <si>
    <t>水洛镇、南湖镇
朱店镇、万泉镇
南坪镇、大庄镇
良邑镇、盘安镇
杨河乡、阳川镇
柳梁镇</t>
  </si>
  <si>
    <t>计划通过树形改良、挖除重建、嫁接换优、果园间伐等措施落实老果园改造提升5445亩。其中，树形改良1500亩，按照200元/亩的标准进行物资补贴；挖除重建1620亩，按照500元/亩的标准进行资金补贴；嫁接换优1665亩，按照200元/亩的标准进行资金补贴；果园间伐660亩，按照350元/亩的标准进行资金补贴。通过高接换优、挖除重建，土壤增施有机肥、病虫害防控等新技术应用，达到提升老果园的目的。</t>
  </si>
  <si>
    <t>通过该项目的实施，使老果园树体结构简化、枝量减少、光照改善、土壤环境改善、机械化应用水平高，降低人工投资，使亩产量稳定在2000-2500kg，优果率达到75%以上，商品率达到95%以上。</t>
  </si>
  <si>
    <t>2023年中央衔接补助资金168万元。</t>
  </si>
  <si>
    <t>南湖镇老果园改造提升项目</t>
  </si>
  <si>
    <t>庙岔村、李湾村
寺门村、双堡村</t>
  </si>
  <si>
    <t>按照挖除重建500元/亩的标准，嫁接换优按照200元/亩的物资补贴标准，计划在庙岔村、寺门村嫁接换优240亩，李湾村、双堡村、寺门村、庙岔村挖除重建320。通过挖除重建、嫁接换优、生物菌肥，土壤改良等技术措施，提高果品优果率和商品率。</t>
  </si>
  <si>
    <t>通过该项目的实施，使老果园树体结构简化、枝量减少、光照改善、土壤环境改善、机械化应用水平高，降低人工投资，使亩产量稳定在2000-2500kg，优果率达到85%以上，商品率达到96%以上。</t>
  </si>
  <si>
    <t>阳川镇老果园改造提升项目</t>
  </si>
  <si>
    <t>根据老果园改造提升技术要点，通过挖除重建、嫁接换优、间伐、树体改造、土壤改良等技术措施落实，提高果品优果率和商品率。其中挖除重建310亩，嫁接换优350亩，间伐460亩。</t>
  </si>
  <si>
    <t>朱店镇老果园改造提升项目</t>
  </si>
  <si>
    <t>河北村、郑山村
万柳村、小湾村
西街村、中街村
东街村、三合村
董湾村、吴沟村
牛咀村、高庙村
杨湾村、大曹村</t>
  </si>
  <si>
    <t>按照挖除重建500元/亩的标准，果树改良按照200元/亩的物资补贴标准，计划在小湾村、高庙村、中街村、三合村、河北村、董湾村、杨湾村、大曹村、牛咀村、东街村、郑山村、万柳村、吴沟村、西街村；杨湾村果树改良1500亩，全镇共计挖除重建330亩。通过挖除重建、果树改良、生物菌肥，土壤改良等技术措施，提高果品优果率和商品率。</t>
  </si>
  <si>
    <t>万泉镇老果园改造提升项目</t>
  </si>
  <si>
    <t>高川村、邵坪村
东沟村、万庄村
万川村、清水沟
东台村、马川村
西坪村、圪寺村</t>
  </si>
  <si>
    <t>对高川村、邵坪村、东沟村、万庄村、万川村、清水沟村、东台村、马川村、西坪村、圪寺村10个村的230亩老果园，通过挖除重建提高果品优果率和商品率。</t>
  </si>
  <si>
    <t>盘安镇老果园改造提升项目</t>
  </si>
  <si>
    <t>申湾村、湾李村
吴陈村</t>
  </si>
  <si>
    <t>按照每亩补助200元的标准，对申湾村、湾李村、吴陈村等3村的150亩劣质老果园选用市场发展潜力大的新优品种进行嫁接换优提升。</t>
  </si>
  <si>
    <t>南坪镇老果园改造提升项目</t>
  </si>
  <si>
    <t>2022.1-2022.12</t>
  </si>
  <si>
    <t>刘靳村、大庄村
苏坪村、大李村
高庄村、史坪村
史湾村</t>
  </si>
  <si>
    <t>为7个果园村的100亩低产园，通过嫁接换优、果园间伐、挖除重建等措施改造提升</t>
  </si>
  <si>
    <t>水洛镇老果园改造提升项目</t>
  </si>
  <si>
    <t>崖王村、新光村</t>
  </si>
  <si>
    <t>对崖王村，新光村2个村的315亩老果园，通过挖除重建、低接换优、间伐、树体改造、土壤改良等技术措施落实，提高果品优果率和商品率。</t>
  </si>
  <si>
    <t>大庄镇老果园改造提升项目</t>
  </si>
  <si>
    <t>针对乔化果园郁闭程度高、机械化推进难、生产成本大等问题，对于一些因前期管理粗放，树龄大、树冠郁闭、产量低、品质差的老果园，通过挖除重建310亩、嫁接换优430亩，提升果产业效益。</t>
  </si>
  <si>
    <t>良邑镇老果园改造提升项目</t>
  </si>
  <si>
    <t>苏苗塬、李咀村
何川村、良邑村
杨王村、滴水崖</t>
  </si>
  <si>
    <t>对苏苗塬村、李咀村、何川村、良邑村、杨王村、滴水崖村6个村的160亩老果园，通过嫁接换优、土壤改良等技术措施落实，提高果品优果率和商品率。</t>
  </si>
  <si>
    <t>柳梁镇老果园改造提升项目</t>
  </si>
  <si>
    <t>孟山村</t>
  </si>
  <si>
    <t>针对乔化果园郁闭程度高、机械化推进难、生产成本大等问题，对于一些因前期管理粗放，树龄大、树冠郁闭、产量低、品质差的120亩老果园，通过挖除重建的方式，提高现代化果园管理水平。</t>
  </si>
  <si>
    <t>杨河乡老果园改造提升项目</t>
  </si>
  <si>
    <t>李润村</t>
  </si>
  <si>
    <t>通过嫁接换优措施落实老果园改造提升120亩。按照200元/亩的标准进行资金补贴。通过高接换优，土壤增施有机肥、病虫害防控等新技术应用，达到提升老果园的目的。</t>
  </si>
  <si>
    <t>优质苹果产业基地防灾减灾建设补助项目</t>
  </si>
  <si>
    <t>朱店镇
大庄镇</t>
  </si>
  <si>
    <t>计划在朱店镇、大庄镇2个冰雹易发区，按照每亩8500元的补助标准，建成优质苹果产业基地防雹网棚等防灾减灾设施300亩，其中大庄镇140亩、朱店镇160亩，形成的设施设备纳入项目资产管理，所有权归村集体，使用权归苹果种植农户所有。</t>
  </si>
  <si>
    <t>项目建成后可进一步提高果园气象灾害防御能力，最大限度减少果农因雹灾带来的经济损失，保障果农经济收入。</t>
  </si>
  <si>
    <t>2023年中央衔接补助资金255万元。</t>
  </si>
  <si>
    <t>朱店镇优质苹果产业基地防灾减灾建设补助项目</t>
  </si>
  <si>
    <t>计划在朱店镇冰雹易发区，按照每亩8500元的补助标准，建成优质苹果产业基地防雹网棚160亩，形成的设施设备纳入项目资产管理，所有权归村集体，使用权归苹果种植农户所有。</t>
  </si>
  <si>
    <t>果业站
朱店镇</t>
  </si>
  <si>
    <t>大庄镇优质苹果产业基地防灾减灾建设补助项目</t>
  </si>
  <si>
    <t>计划在大庄镇冰雹易发区，按照每亩8500元的补助标准，建成优质苹果产业基地防雹网棚140亩，形成的设施设备纳入项目资产管理，所有权归村集体，使用权归苹果种植农户所有。</t>
  </si>
  <si>
    <t>果业站
大庄镇</t>
  </si>
  <si>
    <t>梯田有机苹果示范基地建设项目</t>
  </si>
  <si>
    <t>朱店镇、万泉镇
阳川镇、大庄镇
水洛镇</t>
  </si>
  <si>
    <t>以有机苹果生产化为方向，计划在朱店、万泉、阳川、大庄、水洛等乡镇打造有机苹果示范基地3万亩，每亩补贴资金300元，示范带动全县发展有机苹果10万亩。重点通过示范落实拉枝、修剪、地布覆盖、绿肥套种、人工授粉、增施有机肥、病虫害物理防治、轻简化整形修剪、树干涂白等核心技术的应用，提升果园有机化生产水平。</t>
  </si>
  <si>
    <t>为进一步提高果品质量，提升产出效益，不断推动庄浪苹果走向高端市场，通过该项目的实施，解决果农果园肥力不足，果树生长不良，产量、效益低，农资投入不到位的问题；通过科学施肥，使果树生长健壮，枝条充实，芽饱满，叶片肥厚、嫩绿，果实品质上乘，亩收入可增加1000元以上。户均增收2000元，人均纯收入540元。</t>
  </si>
  <si>
    <t>2023年中央衔接补助资金900万元。</t>
  </si>
  <si>
    <t>朱店镇梯田有机苹果示范基地建设项目</t>
  </si>
  <si>
    <t>以有机苹果生产化为方向，按照每亩300元的标准，在朱店镇打造有机苹果示范基地0.8万亩，重点通过示范落实拉枝、修剪、地布覆盖、绿肥套种、人工授粉、增施有机肥、病虫害物理防治、轻简化整形修剪、树干涂白等核心技术的应用，提升果园有机化生产水平。</t>
  </si>
  <si>
    <t>该项目的建成，将有效提高产业效益，不断加快全县苹果产业高质量建设进程，有效提升“庄浪苹果”的品牌竞争力和市场占有率。</t>
  </si>
  <si>
    <t>万泉镇梯田有机苹果示范基地建设项目</t>
  </si>
  <si>
    <t>以有机苹果生产化为方向，按照每亩300元的标准，在万泉镇打造有机苹果示范基地0.6万亩，重点通过示范落实拉枝、修剪、地布覆盖、绿肥套种、人工授粉、增施有机肥、病虫害物理防治、轻简化整形修剪、树干涂白等核心技术的应用，提升果园有机化生产水平。</t>
  </si>
  <si>
    <t>果业站
万泉镇</t>
  </si>
  <si>
    <t>阳川镇梯田有机苹果示范基地建设项目</t>
  </si>
  <si>
    <t>以有机苹果生产化为方向，按照每亩300元的标准，在阳川镇打造有机苹果示范基地0.5万亩，重点通过示范落实拉枝、修剪、地布覆盖、绿肥套种、人工授粉、增施有机肥、病虫害物理防治、轻简化整形修剪、树干涂白等核心技术的应用，提升果园有机化生产水平。</t>
  </si>
  <si>
    <t>果业站
阳川镇</t>
  </si>
  <si>
    <t>大庄镇梯田有机苹果示范基地建设项目</t>
  </si>
  <si>
    <t>以有机苹果生产化为方向，按照每亩300元的标准，在大庄镇打造有机苹果示范基地0.5万亩，重点通过示范落实拉枝、修剪、地布覆盖、绿肥套种、人工授粉、增施有机肥、病虫害物理防治、轻简化整形修剪、树干涂白等核心技术的应用，提升果园有机化生产水平。</t>
  </si>
  <si>
    <t>水洛镇梯田有机苹果示范基地建设项目</t>
  </si>
  <si>
    <t>以有机苹果生产化为方向，按照每亩300元的标准，在水洛镇打造有机苹果示范基地0.6万亩，重点通过示范落实拉枝、修剪、地布覆盖、绿肥套种、人工授粉、增施有机肥、病虫害物理防治、轻简化整形修剪、树干涂白等核心技术的应用，提升果园有机化生产水平。</t>
  </si>
  <si>
    <t>果业站
水洛镇</t>
  </si>
  <si>
    <t>绿色苹果示范基地建设项目</t>
  </si>
  <si>
    <t>南湖镇、卧龙镇
良邑镇、柳梁镇
南坪镇、盘安镇
岳堡镇、杨河乡
赵墩乡</t>
  </si>
  <si>
    <t>以水洛河、庄浪河流域为重点，按照每亩300元的标准，在9个果园乡镇打造绿色梯田苹果示范基地的2万亩，带动全县发展绿色苹果30万亩。通过落实施肥、修剪、拉枝、悬挂粘虫板、培养高光效树体、树干涂白等绿色苹果生产技术措施，确保苹果园稳产丰产。</t>
  </si>
  <si>
    <t>通过落实施肥、树形培养、技术服务指导等措施，提高果园管理技术水平，增加果农经营性收入，增强果农依靠特色产业脱贫致富的能力和信心。</t>
  </si>
  <si>
    <t>南湖镇绿色苹果示范基地建设项目</t>
  </si>
  <si>
    <t>按照每亩300元的标准，打造绿色梯田苹果示范基地的0.22万亩，通过落实施肥、修剪、拉枝、悬挂粘虫板、培养高光效树体、树干涂白等绿色苹果生产技术措施，确保苹果园稳产丰产。</t>
  </si>
  <si>
    <t>通过绿色苹果示范基地建设，全面提升标准化果园管理水平，推动果产业走向绿色、生态、高效、可持续发展的道路。亩收入可增加1000元以上。户均增收2000元，人均纯收入540元。</t>
  </si>
  <si>
    <t>卧龙镇绿色苹果示范基地建设项目</t>
  </si>
  <si>
    <t xml:space="preserve">卧龙镇
</t>
  </si>
  <si>
    <t>按照每亩300元的标准，打造绿色梯田苹果示范基地的0.4万亩，通过落实施肥、修剪、拉枝、悬挂粘虫板、培养高光效树体、树干涂白等绿色苹果生产技术措施，确保苹果园稳产丰产。</t>
  </si>
  <si>
    <t>良邑镇绿色苹果示范基地建设项目</t>
  </si>
  <si>
    <t>按照每亩300元的标准，打造绿色梯田苹果示范基地的0.18万亩，通过落实施肥、修剪、拉枝、悬挂粘虫板、培养高光效树体、树干涂白等绿色苹果生产技术措施，确保苹果园稳产丰产。</t>
  </si>
  <si>
    <t>柳梁镇绿色苹果示范基地建设项目</t>
  </si>
  <si>
    <t>按照每亩300元的标准，打造绿色梯田苹果示范基地的0.1万亩，通过落实施肥、修剪、拉枝、悬挂粘虫板、培养高光效树体、树干涂白等绿色苹果生产技术措施，确保苹果园稳产丰产。</t>
  </si>
  <si>
    <t>南坪镇绿色苹果示范基地建设项目</t>
  </si>
  <si>
    <t>按照每亩300元的标准，打造绿色梯田苹果示范基地的0.14万亩，通过落实施肥、修剪、拉枝、悬挂粘虫板、培养高光效树体、树干涂白等绿色苹果生产技术措施，确保苹果园稳产丰产。</t>
  </si>
  <si>
    <t>盘安镇绿色苹果示范基地建设项目</t>
  </si>
  <si>
    <t>岳堡镇绿色苹果示范基地建设项目</t>
  </si>
  <si>
    <t>按照每亩300元的标准，打造绿色梯田苹果示范基地的0.19万亩，通过落实施肥、修剪、拉枝、悬挂粘虫板、培养高光效树体、树干涂白等绿色苹果生产技术措施，确保苹果园稳产丰产。</t>
  </si>
  <si>
    <t>杨河乡绿色苹果示范基地建设项目</t>
  </si>
  <si>
    <t>按照每亩300元的标准，打造绿色梯田苹果示范基地的0.23万亩，通过落实施肥、修剪、拉枝、悬挂粘虫板、培养高光效树体、树干涂白等绿色苹果生产技术措施，确保苹果园稳产丰产。</t>
  </si>
  <si>
    <t>赵墩乡绿色苹果示范基地建设项目</t>
  </si>
  <si>
    <t>按照每亩300元的标准，打造绿色梯田苹果示范基地的0.36万亩，通过落实施肥、修剪、拉枝、悬挂粘虫板、培养高光效树体、树干涂白等绿色苹果生产技术措施，确保苹果园稳产丰产。</t>
  </si>
  <si>
    <t>矮化密植园建设项目</t>
  </si>
  <si>
    <t>万泉镇万庄村、
万川村</t>
  </si>
  <si>
    <t>采取“以奖代补，先建后补”的方式，计划在万庄、万川2个村建成河滩地矮化密园1处400亩，亩均需资金1万元。奖补资金所形成的固定资产纳入项目资产管理，所有权原则上归村集体，使用权和运营权归生产经营主体。</t>
  </si>
  <si>
    <t>该示范项目的建成，将不断加快全县苹果产业现代化发展步伐，有效提升果园管理现代化水平，为推动我县由苹果产业大县向苹果产业强县转变提供强有力的技术支撑作用。</t>
  </si>
  <si>
    <t>万泉镇
果业站</t>
  </si>
  <si>
    <t>郭  翔
刘  军</t>
  </si>
  <si>
    <t>2023年中央衔接补助资金400万元。</t>
  </si>
  <si>
    <t>卧龙镇杨魏村苹果苗木繁育基地建设项目</t>
  </si>
  <si>
    <t>卧龙镇杨魏村</t>
  </si>
  <si>
    <t>计划在杨魏村修建苹果、花椒育苗基地1处，占地20亩。修建1500平方米（30M*50M）塑料培育大棚2间，化验室两间400平方米，库房500平方米。奖补资金所形成的固定资产纳入项目资产管理，所有权原则上归村集体，使用权和运营权归生产经营主体。</t>
  </si>
  <si>
    <t>通过项目实施，解决杨魏村的附近村民就业难的问题，同时增加杨魏村村集体经济收入。</t>
  </si>
  <si>
    <t>卧龙镇
果业站</t>
  </si>
  <si>
    <t>韩贤平
刘  军</t>
  </si>
  <si>
    <t>2023年中央衔接补助资金90万元。</t>
  </si>
  <si>
    <t>9.社会化服务体系建设</t>
  </si>
  <si>
    <t>农业生产社会化服务项目</t>
  </si>
  <si>
    <t>计划在全县18个乡镇由村集体股份经济合作社、农民专业合作社完成小麦，马铃薯、玉米服务面积6万亩，耕、种、防、收四个环节全程服务补助100元/亩（耕作单环节服务补助17元/亩，播种单环节服务补助60元/亩，防单环节服务补助6元/亩，收单环节服务补助17元/亩）。</t>
  </si>
  <si>
    <t>通过项目实施，可集中连片的推进机械化、规模化、集约化的绿色高效现代农业生产方式，提高机械利用率，促进我县农村土地规模化经营进程。</t>
  </si>
  <si>
    <t>各乡镇
农经中心</t>
  </si>
  <si>
    <t>各乡镇长
张晓明</t>
  </si>
  <si>
    <t>水洛镇农业生产社会化服务项目</t>
  </si>
  <si>
    <t>吊沟村、陈洞村
柳咀村、二李村
郭堡村、李碾村
文湾村、新光村</t>
  </si>
  <si>
    <t>计划在全镇8个村由村集体股份经济合作社、农民专业合作社完成小麦服务面积1500亩，马铃薯服务面积1500亩、玉米服务面积1800亩。耕、种、防、收四个环节全程服务补助100元/亩（耕作单环节服务补助17元/亩，播种单环节服务补助60元/亩，防单环节服务补助6元/亩，收单环节服务补助17元/亩）。</t>
  </si>
  <si>
    <t>水洛镇
农经中心</t>
  </si>
  <si>
    <t>郑健龙
张晓明</t>
  </si>
  <si>
    <t>南湖镇农业生产社会化服务项目</t>
  </si>
  <si>
    <t>南门村
高房村
汪家村</t>
  </si>
  <si>
    <t>计划在全镇3个村由村集体股份经济合作社、农民专业合作社完成马铃薯服务面积2000亩、玉米服务面积1200亩。耕、种、防、收四个环节全程服务补助100元/亩（耕作单环节服务补助17元/亩，播种单环节服务补助60元/亩，防单环节服务补助6元/亩，收单环节服务补助17元/亩）。</t>
  </si>
  <si>
    <t>南湖镇
农经中心</t>
  </si>
  <si>
    <t>靳国璧
张晓明</t>
  </si>
  <si>
    <t>朱店镇农业生产社会化服务项目</t>
  </si>
  <si>
    <t>朱河村、毛柳村 
河北村、柳窑村 
郑山村、柳李村
万柳村、王坪村 
王川村、新王村 
小湾村、西街村 
中街村、东街村 
三合村、董湾村 
吴沟村、牛咀村 
高庙村、杨湾村  
大曹村</t>
  </si>
  <si>
    <t>计划在全镇21个村由村集体股份经济合作社、农民专业合作社完成马铃薯服务面积1750亩、玉米服务面积1650亩。耕、种、防、收四个环节全程服务补助100元/亩（耕作单环节服务补助17元/亩，播种单环节服务补助60元/亩，防单环节服务补助6元/亩，收单环节服务补助17元/亩）。</t>
  </si>
  <si>
    <t>朱店镇
农经中心</t>
  </si>
  <si>
    <t>苏甲宾
张晓明</t>
  </si>
  <si>
    <t>万泉镇农业生产社会化服务项目</t>
  </si>
  <si>
    <t>计划在全镇21个村由村集体股份经济合作社、农民专业合作社完成马铃薯服务面积1500亩、玉米服务面积1000亩。耕、种、防、收四个环节全程服务补助100元/亩（耕作单环节服务补助17元/亩，播种单环节服务补助60元/亩，防单环节服务补助6元/亩，收单环节服务补助17元/亩）。</t>
  </si>
  <si>
    <t>万泉镇
农经中心</t>
  </si>
  <si>
    <t>郭 翔
张晓明</t>
  </si>
  <si>
    <t>韩店镇农业生产社会化服务项目</t>
  </si>
  <si>
    <t>郭漫村、石桥村
花河村、王崖村
岔沟村、聂坪村
刘咀村、东门村
上洼村、马寺村
西门村、试雨村
刘河村、潘河村
武家村、下沟村
中庄村</t>
  </si>
  <si>
    <t>计划在全镇17个村由村集体股份经济合作社、农民专业合作社完成马铃薯服务面积1000亩、玉米服务面积2500亩。耕、种、防、收四个环节全程服务补助100元/亩（耕作单环节服务补助17元/亩，播种单环节服务补助60元/亩，防单环节服务补助6元/亩，收单环节服务补助17元/亩）。</t>
  </si>
  <si>
    <t>韩店镇
农经中心</t>
  </si>
  <si>
    <t>苏立君
张晓明</t>
  </si>
  <si>
    <t>卧龙镇农业生产社会化服务项目</t>
  </si>
  <si>
    <t>山集村、马湾村
张山村、棉沟村
张余村、马沟村
阴李村、山赵村
仇梁村、仇沟村
后梁村、郝家村
石山村、何家村
庙湾村、苏山村
魏湾村、魏山村
刘罗村、双合村
大庄村、孙河村
下杨村、杨魏村</t>
  </si>
  <si>
    <t>计划在全镇24个村由村集体股份经济合作社、农民专业合作社完成小麦服务面积2500亩，马铃薯服务面积1500亩、玉米服务面积1000亩。耕、种、防、收四个环节全程服务补助100元/亩（耕作单环节服务补助17元/亩，播种单环节服务补助60元/亩，防单环节服务补助6元/亩，收单环节服务补助17元/亩）。</t>
  </si>
  <si>
    <t>卧龙镇                     农经中心</t>
  </si>
  <si>
    <t>韩贤平
张晓明</t>
  </si>
  <si>
    <t>阳川镇农业生产社会化服务项目</t>
  </si>
  <si>
    <t>大湾村、李湾村
台咀村、孙王村
新沟村、下堡村
刘湾村、苟岔村
李咀村、赵湾村
岳坪村、红坡村
东湾村、西湾村
三益村、王塬村</t>
  </si>
  <si>
    <t>计划在全镇16个村由村集体股份经济合作社、农民专业合作社完成完成马铃薯服务面积2000亩、玉米服务面积1200亩，耕、种、防、收四个环节全程服务补助100元/亩（耕作单环节服务补助17元/亩，播种单环节服务补助60元/亩，防单环节服务补助6元/亩，收单环节服务补助17元/亩）。</t>
  </si>
  <si>
    <t>阳川镇                     农经中心</t>
  </si>
  <si>
    <t>石仁俊
张晓明</t>
  </si>
  <si>
    <t>大庄镇农业生产社会化服务项目</t>
  </si>
  <si>
    <t>杨局村、梁山村
老山沟、丁山村
杜家村、张山村
青龙沟、上李村
大庄村、下王村
刘庙村、王山村
南湾村、小湾村
刘沟村、连王村</t>
  </si>
  <si>
    <t>计划在全镇16个村由村集体股份经济合作社、农民专业合作社完成完成马铃薯服务面积3000亩，耕、种、防、收四个环节全程服务补助100元/亩（耕作单环节服务补助17元/亩，播种单环节服务补助60元/亩，防单环节服务补助6元/亩，收单环节服务补助17元/亩）。</t>
  </si>
  <si>
    <t>大庄镇
农经中心</t>
  </si>
  <si>
    <t>马库和
张晓明</t>
  </si>
  <si>
    <t>岳堡镇农业生产社会化服务项目</t>
  </si>
  <si>
    <t>岳堡村、崔家村
岔口村、大湾村
埂塄村、吴家村
南岔村、岔局村
蔡家村、蒋寺村
下闫村、王岔村</t>
  </si>
  <si>
    <t>计划在全镇12个村由村集体股份经济合作社、农民专业合作社完成小麦服务面积2000亩，马铃薯服务面积1500亩，玉米服务面积1500亩。耕、种、防、收四个环节全程服务补助100元/亩（耕作单环节服务补助17元/亩，播种单环节服务补助60元/亩，防单环节服务补助6元/亩，收单环节服务补助17元/亩）。</t>
  </si>
  <si>
    <t>岳堡镇                    农经中心</t>
  </si>
  <si>
    <t>王彤彤
张晓明</t>
  </si>
  <si>
    <t>杨河乡农业生产社会化服务项目</t>
  </si>
  <si>
    <t>李庄村、大庄村
元咀村、马阳洼
张沟村、杨河村
逯岔村、马寺村
沈岔村、李润村
寺岔村、王湾村
关湾村</t>
  </si>
  <si>
    <t>计划在全乡13个村由村集体股份经济合作社、农民专业合作社完成马铃薯服务面积1900亩、饲草玉米服务面积1500亩。耕、种、防、收四个环节全程服务补助100元/亩（耕作单环节服务补助17元/亩，播种单环节服务补助60元/亩，防单环节服务补助6元/亩，收单环节服务补助17元/亩）。</t>
  </si>
  <si>
    <t>杨河乡                     农经中心</t>
  </si>
  <si>
    <t>张智瀛 
张晓明</t>
  </si>
  <si>
    <t>赵墩乡农业生产社会化服务项目</t>
  </si>
  <si>
    <t>井沟村、大庄村
蛟寺村、梨湾村
牡丹村、关道村
蛟掌村、裴堡村</t>
  </si>
  <si>
    <t>计划在全乡8个村由村集体股份经济合作社、农民专业合作社完成马铃薯服务面积1500亩，玉米服务面积1700亩。耕、种、防、收四个环节全程服务补助100元/亩（耕作单环节服务补助17元/亩，播种单环节服务补助60元/亩，防单环节服务补助6元/亩，收单环节服务补助17元/亩）。</t>
  </si>
  <si>
    <t>赵墩乡                      农经中心</t>
  </si>
  <si>
    <t>李亚辉
张晓明</t>
  </si>
  <si>
    <t>柳梁镇农业生产社会化服务项目</t>
  </si>
  <si>
    <t>赵岔村、河湾村
柳梁村、陈山村
乱庄村、张陈村</t>
  </si>
  <si>
    <t>计划在全镇6个村由村集体股份经济合作社、农民专业合作社完成小麦服务面积500亩，马铃薯服务面积1200亩、玉米服务面积2000亩，耕、种、防、收四个环节全程服务补助100元/亩（耕作单环节服务补助17元/亩，播种单环节服务补助60元/亩，防单环节服务补助6元/亩，收单环节服务补助17元/亩）。</t>
  </si>
  <si>
    <t>柳梁镇                     农经中心</t>
  </si>
  <si>
    <t>马平原
张晓明</t>
  </si>
  <si>
    <t>良邑镇农业生产社会化服务项目</t>
  </si>
  <si>
    <t>陈峡村、何川村
杨李湾、陈岔村</t>
  </si>
  <si>
    <t>计划在全镇4个村由村集体股份经济合作社、农民专业合作社完成小麦服务面积2000亩，马铃薯服务面积1500亩、玉米服务面积1500亩。耕、种、防、收四个环节全程服务补助100元/亩（耕作单环节服务补助17元/亩，播种单环节服务补助60元/亩，防单环节服务补助6元/亩，收单环节服务补助17元/亩）。</t>
  </si>
  <si>
    <t>良邑镇                     农经中心</t>
  </si>
  <si>
    <t>石晓东
张晓明</t>
  </si>
  <si>
    <t>通化镇农业生产社会化服务项目</t>
  </si>
  <si>
    <t>新庄村、石岔村</t>
  </si>
  <si>
    <t>计划在全镇2个村由村集体股份经济合作社、农民专业合作社完成马铃薯服务面积2000亩、玉米服务面积1500亩。耕、种、防、收四个环节全程服务补助100元/亩（耕作单环节服务补助17元/亩，播种单环节服务补助60元/亩，防单环节服务补助6元/亩，收单环节服务补助17元/亩）。</t>
  </si>
  <si>
    <t>通化镇                      农经中心</t>
  </si>
  <si>
    <t>何玉柱
张晓明</t>
  </si>
  <si>
    <t>永宁镇农业生产社会化服务项目</t>
  </si>
  <si>
    <t>老庄村、朱湾村
陈湾村、下湾村
许湾村、赵湾村
阳洼村</t>
  </si>
  <si>
    <t>计划在全镇7个村由村集体股份经济合作社、农民专业合作社完成小麦服务面积4500亩，马铃薯服务面积1500亩、玉米服务面积1500亩。耕、种、防、收四个环节全程服务补助100元/亩（耕作单环节服务补助17元/亩，播种单环节服务补助60元/亩，防单环节服务补助6元/亩，收单环节服务补助17元/亩）。</t>
  </si>
  <si>
    <t>永宁镇                    农经中心</t>
  </si>
  <si>
    <t>张  荣
张晓明</t>
  </si>
  <si>
    <t>郑河乡农业生产社会化服务项目</t>
  </si>
  <si>
    <t>具峡村、史川村
庙川村、史洼村
卢洼村、拉连寺
郑河村、条牛沟
上寨村、下寨村
阴洼村、龙湾村</t>
  </si>
  <si>
    <t>计划在全乡12个村由村集体股份经济合作社、农民专业合作社完成马铃薯服务面积1600亩、玉米服务面积1500亩。耕、种、防、收四个环节全程服务补助100元/亩（耕作单环节服务补助17元/亩，播种单环节服务补助60元/亩，防单环节服务补助6元/亩，收单环节服务补助17元/亩）。</t>
  </si>
  <si>
    <t>郑河乡                    农经中心</t>
  </si>
  <si>
    <t>李 伟
张晓明</t>
  </si>
  <si>
    <t>盘安镇农业生产社会化服务项目</t>
  </si>
  <si>
    <t>樊庙村、颉崖村
刘陈村、雷家村
孙沟村、托神村
牡丹村</t>
  </si>
  <si>
    <t>计划在全镇7个村由村集体股份经济合作社、农民专业合作社完成小麦服务面积12000亩。耕、种、防、收四个环节全程服务补助100元/亩（耕作单环节服务补助17元/亩，播种单环节服务补助60元/亩，防单环节服务补助6元/亩，收单环节服务补助17元/亩）。</t>
  </si>
  <si>
    <t>盘安镇
农经中心</t>
  </si>
  <si>
    <t>文红伟
张晓明</t>
  </si>
  <si>
    <t>南坪镇农业生产社会化服务项目</t>
  </si>
  <si>
    <t>沈坪村</t>
  </si>
  <si>
    <t>计划在沈坪村由村集体股份经济合作社、农民专业合作社完成玉米服务面积3500亩。耕、种、防、收四个环节全程服务补助100元/亩（耕作单环节服务补助17元/亩，播种单环节服务补助60元/亩，防单环节服务补助6元/亩，收单环节服务补助17元/亩）。</t>
  </si>
  <si>
    <t>南坪镇                      农经中心</t>
  </si>
  <si>
    <t>张  焘
张晓明</t>
  </si>
  <si>
    <t>10.农村综合改革（1）-产业发展&lt;含村集体经济等&gt;</t>
  </si>
  <si>
    <t>村集体股份经济合作社发展项目</t>
  </si>
  <si>
    <t>水洛镇、南湖镇
朱店镇、卧龙镇
阳川镇、大庄镇
柳梁镇、杨河乡
良邑镇、郑河乡
盘安镇、南坪镇</t>
  </si>
  <si>
    <t>计划扶持25班子强、产业基础好的村集体股份经济合作社创办经营实体或小微企业，为每个村集体股份经济合作社投入资金100万元，进一步壮大村集体经济，增加农民收入，所形成的固定资产纳入项目资产管理，权属归村集体股份经济合作社所有，年底农村集体经济组织根据当年经营收益情况，制订年度收益分配方案，明确分配项目和分配比例，经成员（代表）大会审议通过，报乡镇人民政府备案后实施。</t>
  </si>
  <si>
    <t>项目实施后，不断壮大村集体股份合作社发展实力，进一步增加村集体收益和所有成员收入。</t>
  </si>
  <si>
    <t>2023年中央衔接补助资金2500万元。</t>
  </si>
  <si>
    <t>水洛镇村集体股份经济合作社发展项目</t>
  </si>
  <si>
    <t>计划扶持西关村股份经济合作社、东关村股份经济合作社、李庄村股份经济合作社，为每个村集体股份经济合作社投入资金100万元，在贺庄村建成蔬菜交易市场1处。修建钢结构工棚12间2100平方米，所形成的固定资产纳入项目资产管理，权属归村集体股份经济合作社所有，年底农村集体经济组织根据当年经营收益情况，制订年度收益分配方案，明确分配项目和分配比例，经成员（代表）大会审议通过，报乡镇人民政府备案后实施。</t>
  </si>
  <si>
    <t>南湖镇村集体股份经济合作社发展项目</t>
  </si>
  <si>
    <t>高房村</t>
  </si>
  <si>
    <t>计划扶持石阳村集体股份经济合作社、大庄村集体股份经济合作社、寺门村集体股份经济合作社、贾门村集体股份经济合作社，为每个村集体股份经济合作社投入资金100万元，在高房村建成保鲜库720平方米，购买周转箱3000个，购买安装制冷设备3套，完成贮藏车间“三通一平”建设。所形成的固定资产纳入项目资产管理，权属归村集体股份经济合作社所有，年底农村集体经济组织根据当年经营收益情况，制订年度收益分配方案，明确分配项目和分配比例，经成员（代表）大会审议通过，报乡镇人民政府备案后实施。</t>
  </si>
  <si>
    <t>项目实施后，不断壮大村集体股份合作社发展实力，进一步增加村集体收益和所有成员收入</t>
  </si>
  <si>
    <t>朱店镇村集体股份经济合作社发展项目</t>
  </si>
  <si>
    <t>东街村</t>
  </si>
  <si>
    <t>计划扶持东街村股份经济合作社、王坪村股份经济合作社，为每个村集体股份经济合作社投入资金100万元，在东街村修建果品分拣中心1处，采购选果线1套，所形成的固定资产纳入项目资产管理，权属归村集体股份经济合作社所有，年底农村集体经济组织根据当年经营收益情况，制订年度收益分配方案，明确分配项目和分配比例，经成员（代表）大会审议通过，报乡镇人民政府备案后实施。</t>
  </si>
  <si>
    <t>韩店镇村集体股份经济合作社发展项目</t>
  </si>
  <si>
    <t>石桥村</t>
  </si>
  <si>
    <t>计划扶持聂坪村股份经济合作社在石桥村建成农家乐10座，并配套其他完成附属设施。所形成的固定资产纳入项目资产管理，权属归村集体股份经济合作社所有，年底农村集体经济组织根据当年经营收益情况，制订年度收益分配方案，明确分配项目和分配比例，经成员（代表）大会审议通过，报乡镇人民政府备案后实施。</t>
  </si>
  <si>
    <t>阳川镇村集体股份经济合作社发展项目</t>
  </si>
  <si>
    <t>台咀村</t>
  </si>
  <si>
    <t>计划持大湾村股份经济合作社、李湾村股份经济合作社，为每个村集体股份经济合作社投入100万元，在台咀村建成日光温室10座并配套完成三通一平等基层设施建设。所形成的固定资产纳入项目资产管理，权属归村集体股份经济合作社所有，年底农村集体经济组织根据当年经营收益情况，制订年度收益分配方案，明确分配项目和分配比例，经成员（代表）大会审议通过，报乡镇人民政府备案后实施。</t>
  </si>
  <si>
    <t>阳川镇
农经中心</t>
  </si>
  <si>
    <t>大庄镇村集体股份经济合作社发展项目</t>
  </si>
  <si>
    <t>计划扶持连王村股份经济合作社、杜家村股份经济合作社、上李村股份经济合作社，为每个村集体股份经济合作社投入资金100万元，在杜家村修建集苹果分拣、贮藏为一体的果品交易中心1处，修建的保鲜库4孔、贮藏室4间150平方米，硬化场地800平方米及其他附属工程，采购苹果分拣设备1套。所形成的固定资产纳入项目资产管理，权属归村集体股份经济合作社所有，年底农村集体经济组织根据当年经营收益情况，制订年度收益分配方案，明确分配项目和分配比例，经成员（代表）大会审议通过，报乡镇人民政府备案后实施。</t>
  </si>
  <si>
    <t>良邑镇村集体股份经济合作社发展项目</t>
  </si>
  <si>
    <t>计划扶持良邑村股份经济合作社、陈山村股份经济合作社，为每个村集体股份经济合作社投入100万元，在良邑村建成物流仓储配送中心1处，修建仓储库2160平方米及其他附属工程。所形成的固定资产纳入项目资产管理，权属归村集体股份经济合作社所有，年底农村集体经济组织根据当年经营收益情况，制订年度收益分配方案，明确分配项目和分配比例，经成员（代表）大会审议通过，报乡镇人民政府备案后实施。</t>
  </si>
  <si>
    <t>良邑镇
农经中心</t>
  </si>
  <si>
    <t>郑河乡村集体股份经济合作社发展项目</t>
  </si>
  <si>
    <t>下寨村
具峡村</t>
  </si>
  <si>
    <t>计划扶持下寨村股份经济合作社建成农特产品运营中心1处，修建运营中心及贮藏室400平方米，办公区30平米，场地500平米，采购1采购货运车1辆，所形成的固定资产纳入项目资产管理，权属归村集体股份经济合作社所有，项目建成后将与华能集团等企业进行订单生产。年底农村集体经济组织根据当年经营收益情况，制订年度收益分配方案，明确分配项目和分配比例，经成员（代表）大会审议通过，报乡镇人民政府备案后实施。扶持具峡村股份经济合作社建成养猪厂1处，修建钢架结构猪舍两间1000平方米，并配套树脂漏粪板、自动化清粪系统、自动料线、定位栏、产床、保育床、净水系统、供暖系统等设施。所形成的固定资产纳入项目资产管理，权属归村集体股份经济合作社所有，项目建成后，租赁给甘肃省康晨百悦牧业有限公司。年底农村集体经济组织根据当年经营收益情况，制订年度收益分配方案，明确分配项目和分配比例，经成员（代表）大会审议通过，报乡镇人民政府备案后实施。</t>
  </si>
  <si>
    <t>郑河乡
农经中心</t>
  </si>
  <si>
    <t>盘安镇村集体股份经济合作社发展项目</t>
  </si>
  <si>
    <t>王宫村</t>
  </si>
  <si>
    <t>计划扶持孙沟村集体股份经济合作社、吴陈村集体股份经济合作社，为每个村集体股份经济合作社投入100万元，在王宫村建成农特产品运营中心1处，新建面粉加工车间150平方米、面粉存放仓库130平方米、原粮存放仓库300平方米、麦麸存放仓库120平方米，晾晒棚1000平方米，硬化场地1000平方米，采购6FY-2240C型单圆罗皮芯分离磨粉机6组，大型小麦脱壳机1台。所形成的固定资产纳入项目资产管理，权属归村集体股份经济合作社所有，年底农村集体经济组织根据当年经营收益情况，制订年度收益分配方案，明确分配项目和分配比例，经成员（代表）大会审议通过，报乡镇人民政府备案后实施。</t>
  </si>
  <si>
    <t>南坪镇村集体股份经济合作社发展项目</t>
  </si>
  <si>
    <t>苏坪村</t>
  </si>
  <si>
    <t>计划扶持刘坪村股份经济合作社、苏坪村股份经济合作社、阴洼村股份经济合作社、大李村股份经济合作社，为每个村集体股份经济合作社投入100万元，建成食用菌生产基地1处，新建吊挂棚67座，配套生产车间、养菌车间、管理用房、储藏库等设施。所形成的固定资产纳入项目资产管理，权属归村集体股份经济合作社所有，年底农村集体经济组织根据当年经营收益情况，制订年度收益分配方案，明确分配项目和分配比例，经成员（代表）大会审议通过，报镇人民政府备案后实施。</t>
  </si>
  <si>
    <t>南坪镇
农经中心</t>
  </si>
  <si>
    <t>11.其他</t>
  </si>
  <si>
    <t>农资农产品集采集配项目</t>
  </si>
  <si>
    <t>采取集采集配的方式，采购苹果、马铃薯、中药材、蔬菜特色优势产品及农产品等，以不高于市场价格的标准，为18个乡镇293个村的监测对象派送。</t>
  </si>
  <si>
    <t>与各乡镇、各村建立紧密的农产品及生活用品集采集配关系，为农户提供方便，极大地助力乡村振兴战略，促进农民增收机制。</t>
  </si>
  <si>
    <t>供销联社</t>
  </si>
  <si>
    <t>万江涛</t>
  </si>
  <si>
    <t>2023年中央衔接补助资金180万元。</t>
  </si>
  <si>
    <t>(二)养殖业</t>
  </si>
  <si>
    <t>脱贫户和监测对象平凉红牛养殖补贴项目</t>
  </si>
  <si>
    <t>计划对全县脱贫户和监测对象饲养的平凉红牛基础母牛，每头补贴500元；对年内生产的平凉红牛牛犊，每头补助1500元，进一步扩大全县平凉红牛数量。</t>
  </si>
  <si>
    <t>通过项目实施，采取见犊补母的方式，促进脱贫群众平凉红牛养殖规模，提升养牛户饲养平凉红牛积极性，降低养牛户饲养成本，增加养牛收入。</t>
  </si>
  <si>
    <t>畜牧中心
各乡镇</t>
  </si>
  <si>
    <t>董建国
各乡镇长</t>
  </si>
  <si>
    <t>2023年中央衔接补助资金500万元。</t>
  </si>
  <si>
    <t>大庄镇脱贫户和监测对象平凉红牛养殖补贴项目</t>
  </si>
  <si>
    <t>杨局村、梁山村
老山沟、丁山村
杜家村、张山村
上李村、大庄村
下王村、刘庙村
王山村、南湾村
小湾村、刘沟村
连王村、青龙沟</t>
  </si>
  <si>
    <t>计划对全镇脱贫户和监测对象饲养的平凉红牛基础母牛，每头补贴500元；对年内生产的平凉红牛牛犊，每头补助1500元，进一步扩大平凉红牛数量。</t>
  </si>
  <si>
    <t>畜牧中心
大庄镇</t>
  </si>
  <si>
    <t>董建国
马库和</t>
  </si>
  <si>
    <t>韩店镇脱贫户和监测对象平凉红牛养殖补贴项目</t>
  </si>
  <si>
    <t>岔沟村、刘河村
刘咀村、马寺村
聂坪村、潘河村
石桥村、试雨村
王崖村、武家村
西门村、下沟村
中庄村、上洼村
东门村</t>
  </si>
  <si>
    <t>畜牧中心
韩店镇</t>
  </si>
  <si>
    <t>董建国
苏立君</t>
  </si>
  <si>
    <t>良邑镇脱贫户和监测对象平凉红牛养殖补贴项目</t>
  </si>
  <si>
    <t>良邑村、杨李湾
杨王村、陈峡村
苏苗塬、李咀村
陈山村、何川村</t>
  </si>
  <si>
    <t>畜牧中心
良邑镇</t>
  </si>
  <si>
    <t>董建国
石晓东</t>
  </si>
  <si>
    <t>柳梁镇脱贫户和监测对象平凉红牛养殖补贴项目</t>
  </si>
  <si>
    <t>畜牧中心
柳梁镇</t>
  </si>
  <si>
    <t>董建国
马平原</t>
  </si>
  <si>
    <t>南湖镇脱贫户和监测对象平凉红牛养殖补贴项目</t>
  </si>
  <si>
    <t>贾门村、寺门村
席河村、李湾村
北关村、南门村
陈庄村、高房村
石阳村、石峡村
曹湾村、汪家村
庙岔村、李庄村
双堡村、大庄村</t>
  </si>
  <si>
    <t>畜牧中心
南湖镇</t>
  </si>
  <si>
    <t>董建国
靳国璧</t>
  </si>
  <si>
    <t>南坪镇脱贫户和监测对象平凉红牛养殖补贴项目</t>
  </si>
  <si>
    <t>中靳村、大庄村
寺门村、阴洼村
苏坪村、沈坪村
大李村、高庄村
史坪村、史湾村</t>
  </si>
  <si>
    <t>畜牧中心
南坪镇</t>
  </si>
  <si>
    <t>董建国
张  焘</t>
  </si>
  <si>
    <t>盘安镇脱贫户和监测对象平凉红牛养殖补贴项目</t>
  </si>
  <si>
    <t>畜牧中心
盘安镇</t>
  </si>
  <si>
    <t>董建国
文红伟</t>
  </si>
  <si>
    <t>水洛镇脱贫户和监测对象平凉红牛养殖补贴项目</t>
  </si>
  <si>
    <t>李碾村、徐碾村
胡沟村、新光村
柳咀村、崖王村
柳咀村、陈洞村
文湾村、二李村
吊沟村、郭堡村</t>
  </si>
  <si>
    <t>畜牧中心
水洛镇</t>
  </si>
  <si>
    <t>董建国
郑健龙</t>
  </si>
  <si>
    <t>通化镇脱贫户和监测对象平凉红牛养殖补贴项目</t>
  </si>
  <si>
    <t>中庄村、通边村
薛沟村、野赵村
刘善村、梁河村
新后庄、韩席村
陈堡村、梅堡村
石岔村、新庄村
新集村、韩湾村
高崖韩、阳坡何</t>
  </si>
  <si>
    <t>畜牧中心
通化镇</t>
  </si>
  <si>
    <t>董建国
何玉柱</t>
  </si>
  <si>
    <t>万泉镇脱贫户和监测对象平凉红牛养殖补贴项目</t>
  </si>
  <si>
    <t>霍李村、西坪村
田坪村、刘家村
邵坪村、马川村
王岔村、徐城村</t>
  </si>
  <si>
    <t>畜牧中心
万泉镇</t>
  </si>
  <si>
    <t>董建国
郭 翔</t>
  </si>
  <si>
    <t>卧龙镇脱贫户和监测对象平凉红牛养殖补贴项目</t>
  </si>
  <si>
    <t>魏山村、刘罗村
郝家村、魏湾村
庙湾村、山集村
山赵村、张余村
马湾村、棉沟村
大庄村、下杨村
双合村、仇梁村
后梁村、马沟村
仇沟村、何家村
阴李村、张山村</t>
  </si>
  <si>
    <t>畜牧中心
卧龙镇</t>
  </si>
  <si>
    <t>董建国
韩贤平</t>
  </si>
  <si>
    <t>阳川镇脱贫户和监测对象平凉红牛养殖补贴项目</t>
  </si>
  <si>
    <t>大湾村、李湾村
孙王村、新沟村
下堡村、刘湾村
苟岔村、李咀村
岳坪村、王塬村
红坡村、西湾村
东湾村、三益村</t>
  </si>
  <si>
    <t>畜牧中心
阳川镇</t>
  </si>
  <si>
    <t>董建国
石仁俊</t>
  </si>
  <si>
    <t>杨河乡脱贫户和监测对象平凉红牛养殖补贴项目</t>
  </si>
  <si>
    <t>计划对全乡脱贫户和监测对象饲养的平凉红牛基础母牛，每头补贴500元；对年内生产的平凉红牛牛犊，每头补助1500元，进一步扩大平凉红牛数量。</t>
  </si>
  <si>
    <t>畜牧中心
杨河乡</t>
  </si>
  <si>
    <t>董建国
张智瀛</t>
  </si>
  <si>
    <t>永宁镇脱贫户和监测对象平凉红牛养殖补贴项目</t>
  </si>
  <si>
    <t>谈街村、下湾村
鱼咀村、秦洼村
老庄村、苏山村</t>
  </si>
  <si>
    <t>畜牧中心
永宁镇</t>
  </si>
  <si>
    <t>董建国
张  荣</t>
  </si>
  <si>
    <t>岳堡镇脱贫户和监测对象平凉红牛养殖补贴项目</t>
  </si>
  <si>
    <t>下闫村、蔡家村
蒋寺村、大湾村
崔家村、岔口村
岳堡村、南岔村
岔局村、王岔村
吴家村、埂塄村</t>
  </si>
  <si>
    <t>畜牧中心
岳堡镇</t>
  </si>
  <si>
    <t>董建国
王彤彤</t>
  </si>
  <si>
    <t>赵墩乡脱贫户和监测对象平凉红牛养殖补贴项目</t>
  </si>
  <si>
    <t>大庄村、王堡村
裴堡村、牡丹村
梨湾村、井沟村
蛟掌村、蛟寺村
关道村、赵墩村</t>
  </si>
  <si>
    <t>畜牧中心
赵墩乡</t>
  </si>
  <si>
    <t>董建国
李亚辉</t>
  </si>
  <si>
    <t>郑河乡脱贫户和监测对象平凉红牛养殖补贴项目</t>
  </si>
  <si>
    <t>畜牧中心
郑河乡</t>
  </si>
  <si>
    <t>董建国
李  伟</t>
  </si>
  <si>
    <t>朱店镇脱贫户和监测对象平凉红牛养殖补贴项目</t>
  </si>
  <si>
    <t>新王村、万柳村
柳窑村、牛咀村
大曹村、高庙村
杨湾村、吴沟村
董湾村、三合村
东街村、中街村
西街村、小湾村</t>
  </si>
  <si>
    <t>畜牧中心
朱店镇</t>
  </si>
  <si>
    <t>董建国
苏甲宾</t>
  </si>
  <si>
    <t>2.饲草产业</t>
  </si>
  <si>
    <t>粮饲兼用玉米基地建设项目</t>
  </si>
  <si>
    <t>杨河乡、南坪镇
良邑镇、韩店镇
赵墩乡、南湖镇
朱店镇、盘安镇
水洛镇、通化镇
卧龙镇、阳川镇  永宁镇、岳堡镇  郑河乡、柳梁镇</t>
  </si>
  <si>
    <t>计划在全县16个乡镇，按照每亩75元的标准进行种子补助，扶持种植大户、专业合作社、家庭农场等经营主体建成粮饲兼用玉米基地10万亩。</t>
  </si>
  <si>
    <t>着力推动农业结构调整，夯实牛产业饲料基础，发展壮大平凉红牛产业，提高农业总合效益，增强农业发展活力，有效促进农业增效，农民增收。</t>
  </si>
  <si>
    <t>杨河乡粮饲兼用玉米基地建设项目</t>
  </si>
  <si>
    <t>在李庄、大庄等13个村，按照每亩75元的标准进行种子补助，扶持种植大户、专业合作社、家庭农场等74家经营主体建成粮饲兼用玉米基地6000亩。</t>
  </si>
  <si>
    <t>种子站
杨河乡</t>
  </si>
  <si>
    <t>马喜川
张智瀛</t>
  </si>
  <si>
    <t>南坪镇粮饲兼用玉米基地建设项目</t>
  </si>
  <si>
    <t>大李村、高庄村    史坪村、沈坪村    苏坪村</t>
  </si>
  <si>
    <t>在大李、高庄等5个村，按照每亩75元的标准进行种子补助，扶持种植大户、专业合作社、家庭农场等经营主体建成粮饲兼用玉米基地1万亩。</t>
  </si>
  <si>
    <t>种子站
南坪镇</t>
  </si>
  <si>
    <t>马喜川
张  焘</t>
  </si>
  <si>
    <t>良邑镇粮饲兼用玉米基地建设项目</t>
  </si>
  <si>
    <t>何川村、陈峡村
陈山村、良邑村
滴水崖、苏苗塬</t>
  </si>
  <si>
    <t>在何川、陈峡等6个村，按照每亩75元的标准进行种子补助，扶持种植大户、专业合作社、家庭农场等经营主体建成粮饲兼用玉米基地1万亩。</t>
  </si>
  <si>
    <t>韩店镇粮饲兼用玉米基地建设项目</t>
  </si>
  <si>
    <t>郭漫村、花河村
王崖村、岔沟村
刘咀村、上洼村
东门村、马寺村
试雨村、西门村
刘河村、潘河村
武家村、中庄村
下沟村</t>
  </si>
  <si>
    <t>在郭漫、花河等15个村，按照每亩75元的标准进行种子补助，扶持种植大户、专业合作社、家庭农场等经营主体建成粮饲兼用玉米基地3000亩。</t>
  </si>
  <si>
    <t>种子站
韩店镇</t>
  </si>
  <si>
    <t>马喜川
苏立君</t>
  </si>
  <si>
    <t>赵墩乡粮饲兼用玉米基地建设项目</t>
  </si>
  <si>
    <t>阳川村、大庄村
井沟村、孙庙村
蛟寺村、石咀村
关道村、梨湾村
蛟掌村、杜丹村
裴堡村、大庄村</t>
  </si>
  <si>
    <t>在阳川、大庄等12个村，按照每亩75元的标准进行种子补助，扶持种植大户、专业合作社、家庭农场等经营主体建成粮饲兼用玉米基地1万亩。</t>
  </si>
  <si>
    <t>种子站
赵墩乡</t>
  </si>
  <si>
    <t>马喜川
李亚辉</t>
  </si>
  <si>
    <t>南湖镇粮饲兼用玉米基地建设项目</t>
  </si>
  <si>
    <t>高房村、双堡村
曹湾村、陈庄村
大庄村、贾门村
李湾村、庙岔村
南门村、席河村
汪家村、寺门村
石阳村、石峡村
李庄村、北关村</t>
  </si>
  <si>
    <t>在高房、双堡等16个村，按照每亩75元的标准进行种子补助，扶持种植大户、专业合作社、家庭农场等经营主体建成粮饲兼用玉米基地4000亩。</t>
  </si>
  <si>
    <t>朱店镇粮饲兼用玉米基地建设项目</t>
  </si>
  <si>
    <t>高庙村、新王村
三合村、河北村
万柳村</t>
  </si>
  <si>
    <t>在高庙、新王等5个村，按照每亩75元的标准进行种子补助，扶持种植大户、专业合作社、家庭农场等经营主体建成粮饲兼用玉米基地2000亩。</t>
  </si>
  <si>
    <t>盘安镇粮饲兼用玉米基地建设项目</t>
  </si>
  <si>
    <t>颉崖村、雷家村
申湾村、王下村
岔李村、樊庙村
焦湾村、刘陈村
马家村、湾李村
吴陈村、周家村
托神村、牡丹村
王宫村、王上村
孙沟村、杨宋村</t>
  </si>
  <si>
    <t>在颉崖、雷家等18个村，按照每亩75元的标准进行种子补助，扶持种植大户、专业合作社、家庭农场等经营主体建成粮饲兼用玉米基地1万亩。</t>
  </si>
  <si>
    <t>种子站
盘安镇</t>
  </si>
  <si>
    <t>马喜川
文红伟</t>
  </si>
  <si>
    <t>水洛镇粮饲兼用玉米基地建设项目</t>
  </si>
  <si>
    <t>徐碾村、胡沟村
新光村、陈洞村
李庄村、文湾村
吊沟村、李碾村
二李村、崖王村
新兴村、郭堡村</t>
  </si>
  <si>
    <t>在徐碾、胡沟等12个村，按照每亩75元的标准进行种子补助，扶持种植大户、专业合作社、家庭农场等经营主体建成粮饲兼用玉米基地7000亩。</t>
  </si>
  <si>
    <t>通化镇粮饲兼用玉米基地建设项目</t>
  </si>
  <si>
    <t>中庄村、通边村
薛沟村、野赵村
刘善村、梁河村
韩席村、新后庄
陈堡村、梅堡村
石岔村、新庄村
韩湾村、新集村
阳坡何、高崖寒</t>
  </si>
  <si>
    <t>在中庄、通边等16个村，按照每亩75元的标准进行种子补助，扶持种植大户、专业合作社、家庭农场等经营主体建成粮饲兼用玉米基地8000亩。</t>
  </si>
  <si>
    <t>卧龙镇粮饲兼用玉米基地建设项目</t>
  </si>
  <si>
    <t>2023.1-
2023.12</t>
  </si>
  <si>
    <t>苏山村、何家村           仇沟村、郝家村          马沟村、山赵村          孙河村、杨魏村       阴李村、张余村         后梁村、石山村         双合村、魏山村       下杨村、庙湾村      大庄村、马湾村         张山村</t>
  </si>
  <si>
    <t>在苏山、何家等19个村，按照每亩75元的标准进行种子补助，扶持种植大户、专业合作社、家庭农场等经营主体建成粮饲兼用玉米基地8000亩。</t>
  </si>
  <si>
    <t>阳川镇粮饲兼用玉米基地建设项目</t>
  </si>
  <si>
    <t>大湾村、西湾村
王塬村</t>
  </si>
  <si>
    <t>在大湾、西湾等3个村，按照每亩75元的标准进行种子补助，扶持种植大户、专业合作社、家庭农场等经营主体建成粮饲兼用玉米基地1000亩。</t>
  </si>
  <si>
    <t>种子站
阳川镇</t>
  </si>
  <si>
    <t>马喜川
石仁俊</t>
  </si>
  <si>
    <t>永宁镇粮饲兼用玉米基地建设项目</t>
  </si>
  <si>
    <t>宋堡村、老庄村
朱湾村、葛峡村
河湾村、刘门村
漫湾村、秦洼村
苏山村、谈街村
下湾村、许湾村</t>
  </si>
  <si>
    <t>在宋堡、老庄等12个村，按照每亩75元的标准进行种子补助，扶持种植大户、专业合作社、家庭农场等经营主体建成粮饲兼用玉米基地2000亩。</t>
  </si>
  <si>
    <t>岳堡镇粮饲兼用玉米基地建设项目</t>
  </si>
  <si>
    <t>蔡家村、埂塄村
蒋寺村、南岔村
王岔村、吴家村
下闫村、岳堡村</t>
  </si>
  <si>
    <t>在蔡家、埂塄等8个村，按照每亩75元的标准进行种子补助，扶持种植大户、专业合作社、家庭农场等经营主体建成粮饲兼用玉米基地8000亩。</t>
  </si>
  <si>
    <t>郑河乡玉米饲草基地建设项目</t>
  </si>
  <si>
    <t>在具峡、史川等12个村，按照每亩75元的标准进行种子补助，扶持种植大户、专业合作社、家庭农场等经营主体建成粮饲兼用玉米基地1000亩。</t>
  </si>
  <si>
    <t>种子站
郑河乡</t>
  </si>
  <si>
    <t>马喜川
李  伟</t>
  </si>
  <si>
    <t>柳梁镇玉米饲草基地建设项目</t>
  </si>
  <si>
    <t>在川边、周蒲等18个村，按照每亩75元的标准进行种子补助，扶持种植大户、专业合作社、家庭农场等经营主体建成粮饲兼用玉米基地1万亩。</t>
  </si>
  <si>
    <t>豆禾混播技术示范推广项目</t>
  </si>
  <si>
    <t>韩店镇、良邑镇
柳梁镇、南湖镇
南坪镇、盘安镇
通化镇、卧龙镇
杨河乡、永宁镇
岳堡镇、赵墩乡
郑河乡</t>
  </si>
  <si>
    <t>计划在县内推广种植粮饲兼用玉米套种拉巴豆面积830亩，每亩补助试验种子4斤，开展豆禾混播技术试验示范等内容，增加粮饲兼用玉米产草量和青贮饲草营养成分，提高平凉红牛品质。</t>
  </si>
  <si>
    <t>通过项目实施，开展豆禾混播技术试验示范，总结先进技术，指导饲草种植企业合理套种，提高饲草产量，降低饲草种植成本。该项目可通过订单生产、短期务工等方式，建立有效的利益联结机制，增加群众经营性收入和财产性收入。</t>
  </si>
  <si>
    <t>畜牧中心</t>
  </si>
  <si>
    <t>董建国</t>
  </si>
  <si>
    <t>2023年中央衔接补助资金20万元。</t>
  </si>
  <si>
    <t>3.畜禽良种繁育体系建设</t>
  </si>
  <si>
    <t>基层肉牛冻配改良点配套项目</t>
  </si>
  <si>
    <t>乡镇畜牧
兽医站</t>
  </si>
  <si>
    <t>计划为18个乡镇肉牛冻配改良点配套液氮、输精枪等冻配器械和防疫、消毒、诊断试剂等耗材。</t>
  </si>
  <si>
    <t>通过项目实施，完善基层肉牛冻配改良点设备配套，提升肉牛冻配服务水平，提高肉牛冻配率和产犊率。</t>
  </si>
  <si>
    <t>2023年中央衔接补助资金40万元。</t>
  </si>
  <si>
    <t>平凉红牛养殖扩群增量项目</t>
  </si>
  <si>
    <t>计划对全县养牛企业、合作社、家庭农场饲养的平凉红牛基础母牛，每头补贴500元，对年内生产的平凉红牛牛犊，每头补助1500元，补助资金不超过50万元，进一步扩大全县平凉红牛数量。</t>
  </si>
  <si>
    <t>通过项目实施，采取见犊补母的方式，促进平凉红牛养殖规模，提升养牛户饲养平凉红牛积极性，降低养牛户饲养成本。该项目可通过订单生产、短期务工等方式，建立有效的利益联结机制，增加群众经营性收入和财产性收入。</t>
  </si>
  <si>
    <t>2023年中央衔接补助资金1100万元。</t>
  </si>
  <si>
    <t>大庄镇平凉红牛养殖扩群增量项目</t>
  </si>
  <si>
    <t>青龙沟、下王村
连王村、刘庙村
上李村、老山沟
梁山村</t>
  </si>
  <si>
    <t>计划对全镇养牛企业、合作社、家庭农场饲养的平凉红牛基础母牛，每头补贴500元，对年内生产的平凉红牛牛犊，每头补助1500元，补助资金不超过50万元，进一步扩大平凉红牛数量。</t>
  </si>
  <si>
    <t>韩店镇平凉红牛养殖扩群增量项目</t>
  </si>
  <si>
    <t>岔沟村、郭漫村
花河村、刘河村
刘咀村、马寺村
聂坪村、潘河村
石桥村、试雨村</t>
  </si>
  <si>
    <t>良邑镇平凉红牛养殖扩群增量项目</t>
  </si>
  <si>
    <t>黑龙沟、良邑村
杨李湾、陈峡村
大坪村、陈山村
何川村、陈岔村</t>
  </si>
  <si>
    <t>柳梁镇平凉红牛养殖扩群增量项目</t>
  </si>
  <si>
    <t>川边村、周蒲村
下岔村、大庄村
阳洼村、河湾村
张陈村、吊咀村
陈山村、李堡村
乱庄村、孟山村</t>
  </si>
  <si>
    <t>南湖镇平凉红牛养殖扩群增量项目</t>
  </si>
  <si>
    <t>贾门村、寺门村
席河村、李湾村
石阳村、石峡村
曹湾村、汪家村
双堡村、大庄村</t>
  </si>
  <si>
    <t>南坪镇平凉红牛养殖扩群增量项目</t>
  </si>
  <si>
    <t>中靳村、大庄村
刘坪村、苏坪村
大李村、高庄村</t>
  </si>
  <si>
    <t>盘安镇平凉红牛养殖扩群增量项目</t>
  </si>
  <si>
    <t>吴陈村、湾李村
刘陈村、樊庙村
颉崖村、牡丹村
焦湾村、杨宋村
申湾村、周家村</t>
  </si>
  <si>
    <t>水洛镇平凉红牛养殖扩群增量项目</t>
  </si>
  <si>
    <t>柳咀村、陈洞村
文湾村、二李村
吊沟村</t>
  </si>
  <si>
    <t>通化镇平凉红牛养殖扩群增量项目</t>
  </si>
  <si>
    <t>万泉镇平凉红牛养殖扩群增量项目</t>
  </si>
  <si>
    <t>霍李村、西坪村
田坪村、刘家村</t>
  </si>
  <si>
    <t>卧龙镇平凉红牛养殖扩群增量项目</t>
  </si>
  <si>
    <t>魏山村、刘罗村
庙湾村、山集村
双合村、仇梁村
后梁村、马沟村
石山村、杨魏村</t>
  </si>
  <si>
    <t>阳川镇平凉红牛养殖扩群增量项目</t>
  </si>
  <si>
    <t>苟岔村、大湾村
西湾村、台咀村
李咀村、红坡村</t>
  </si>
  <si>
    <t>杨河乡平凉红牛养殖扩群增量项目</t>
  </si>
  <si>
    <t>元咀村、马阳洼
张沟村、逯岔村
马寺村、沈岔村
李润村、寺岔村</t>
  </si>
  <si>
    <t>计划对全乡养牛企业、合作社、家庭农场饲养的平凉红牛基础母牛，每头补贴500元，对年内生产的平凉红牛牛犊，每头补助1500元，补助资金不超过50万元，进一步扩大平凉红牛数量。</t>
  </si>
  <si>
    <t>永宁镇平凉红牛养殖扩群增量项目</t>
  </si>
  <si>
    <t>谈街村、河湾村
陈湾村、下湾村
葛峡村、宋堡村
漫湾村、鱼咀村
秦洼村、许湾村
刘门村、赵湾村
苏山村、老庄村
阳洼村</t>
  </si>
  <si>
    <t>岳堡镇平凉红牛养殖扩群增量项目</t>
  </si>
  <si>
    <t>下闫村、蔡家村
崔家村、岔口村
岳堡村、南岔村
岔局村、王岔村</t>
  </si>
  <si>
    <t>赵墩乡平凉红牛养殖扩群增量项目</t>
  </si>
  <si>
    <t>大庄村、王堡村
裴堡村、牡丹村
梨湾村、井沟村
蛟掌村、蛟寺村</t>
  </si>
  <si>
    <t>郑河乡平凉红牛养殖扩群增量项目</t>
  </si>
  <si>
    <t>具峡村、史川村
庙川村、史洼村
卢洼村、拉连寺
郑河村、条牛沟</t>
  </si>
  <si>
    <t>朱店镇平凉红牛养殖扩群增量项目</t>
  </si>
  <si>
    <t>河北村、朱河村
西街村、杨湾村
高庙村、董湾村
毛柳村、牛咀村</t>
  </si>
  <si>
    <t>4.绿色标准化养殖基地建设</t>
  </si>
  <si>
    <t>赵墩乡平凉红牛养殖小区建设项目</t>
  </si>
  <si>
    <t>蛟掌村</t>
  </si>
  <si>
    <t>采取“以奖代补，先建后补”的方式，计划在蛟掌村建设平凉红牛养殖小区1处，新建标准化牛舍10栋，建成青贮池、草料棚、贮粪台等基础配套设施，饲养牛只950头。奖补资金所形成的固定资产纳入项目资产管理，所有权原则上归村集体，使用权和运营权归生产经营主体。</t>
  </si>
  <si>
    <t>通过项目实施，建设高标准化规模养牛场，带动群众大力发展平凉红牛产业，提高平凉红牛产值，增加企业、农户养牛收入，巩固脱贫攻坚成果。该项目可通过订单生产、吸纳务工、土地流转等方式，建立有效的利益联结机制，增加群众经营性收入和财产性收入。</t>
  </si>
  <si>
    <t>赵墩乡
畜牧中心</t>
  </si>
  <si>
    <t>李亚辉
董建国</t>
  </si>
  <si>
    <t>5.新型经营主体培育</t>
  </si>
  <si>
    <t>生猪养殖生产能力提升项目</t>
  </si>
  <si>
    <t>良邑镇、柳梁镇
南湖镇、南坪镇
盘安镇、水洛镇
通化镇、万泉镇
杨河乡、永宁镇
大庄镇、岳堡镇
郑河乡、朱店镇</t>
  </si>
  <si>
    <t>计划选择8家养猪场、合作社、家庭农场，配套干湿分离机、消毒防疫、饲喂等设施设备，提升生猪养殖生产能力，保障安全生产，增加养殖效益。奖补资金配套形成的固定资产纳入项目资产管理，所有权原则上归村集体，使用权、运营权归生产经营主体。</t>
  </si>
  <si>
    <t>通过项目实施，进一步健全生猪养殖合作社、家庭农场养殖设施设备，着力改造提升现有生猪养殖合作社和家庭农场生产能力和水平。带动群众发展生猪养殖及务工就业，增加产业收入。该项目可通过向种植户免费提供畜禽肥料，降低成本的方式，增加农户其他经营性收入，建立有效的利益联结机制。</t>
  </si>
  <si>
    <t>2023年省级衔接补助资金100万元。</t>
  </si>
  <si>
    <t>蛋鸡产业生产能力提升项目</t>
  </si>
  <si>
    <t>南坪镇、盘安镇
水洛镇、韩店镇
卧龙镇、永宁镇
岳堡镇、郑河乡
朱店镇</t>
  </si>
  <si>
    <t>计划选择6家蛋鸡养殖场、合作社，配套防疫消毒、生产等设施设备，提升蛋鸡养殖生产能力，保障安全生产，增加养殖效益。</t>
  </si>
  <si>
    <t>通过项目实施，配套健全鸡场设施设备，改造提升养鸡场生产能力和水平。带动周边群众发展养鸡，增加收入。该项目可通过免费提供畜禽粪污等方式增加农户工资性收入和其他财产性收入，建立有效的利益联结机制。</t>
  </si>
  <si>
    <t>6.畜禽交易市场、屠宰加工及冷链体系</t>
  </si>
  <si>
    <t>3万头肉牛屠宰加工生产线建设项目</t>
  </si>
  <si>
    <t>采取“以奖代补，先建后补”的方式，计划在水洛镇新建3万头肉牛屠宰加工生产线，建成待宰区、屠宰区、冷藏区、加工区、动力中心等基础设施，购置屠宰分割等相关设施设备，收购屠宰牛只。奖补资金所形成的固定资产纳入项目资产管理，所有权原则上归村集体，使用权和运营权归生产经营主体。</t>
  </si>
  <si>
    <t>通过项目实施，建成我县肉牛屠宰加工生产线，促进我县肉牛本地屠宰、销售、加工，延伸平凉红牛产业链条，增加平凉红牛产值。该项目可通过订单生产、吸纳务工等方式，建立有效的利益联结机制，增加群众经营性收入和财产性收入。</t>
  </si>
  <si>
    <t>水洛镇
工业集中区
畜牧中心</t>
  </si>
  <si>
    <t>郑健龙
董建国</t>
  </si>
  <si>
    <t>2023年省级衔接补助资金1500万元。</t>
  </si>
  <si>
    <t>（三）配套基础设施（明确具体产业类型）</t>
  </si>
  <si>
    <t>1.产业路</t>
  </si>
  <si>
    <t>特色优势产业路配套项目</t>
  </si>
  <si>
    <t>计划在全县18个乡镇，按照每公里15万元的标准，建成苹果、种薯、中药材、饲草等特色优势产业路160公里。</t>
  </si>
  <si>
    <t>提升产业发展环境，为实施乡村振兴战略夯实基础。同时，采取以工代赈的方式，就近吸纳脱贫户和监测户就业，获得劳务报酬，增加务工收入。</t>
  </si>
  <si>
    <t>交运局</t>
  </si>
  <si>
    <t>李晓鹏</t>
  </si>
  <si>
    <t>2023年中央衔接补助资金300万元，2023年省级衔接补助资金2100万元。</t>
  </si>
  <si>
    <t>大庄镇苹果特色优势产业路配套项目</t>
  </si>
  <si>
    <t>大庄村、刘沟村
老山沟、上李村</t>
  </si>
  <si>
    <t>计划实施砂化产业路4项9.4公里，其中：
1.大庄村苹果特色优势产业路配套项目3.7公里；
2.刘沟村苹果特色优势产业路配套项目1.5公里；
3.老山沟村苹果特色优势产业路配套项目1.7公里；
4.上李村苹果特色优势产业路配套项目2.5公里。</t>
  </si>
  <si>
    <t>韩店镇饲草、中药材、种薯特色优势产业路配套项目</t>
  </si>
  <si>
    <t>郭漫村、东门村
聂坪村</t>
  </si>
  <si>
    <t>计划实施砂化产业路3项9.6公里，其中：
1.郭漫村中药材特色优势产业路4.6公里；
2.东门村中药材、饲草、种薯特色优势产业路1.5公里；
3.聂坪中药材特色优势产业路3.5公里。</t>
  </si>
  <si>
    <t>良邑镇饲草、中药材特色优势产业路配套项目</t>
  </si>
  <si>
    <t>陈峡村、苏苗塬</t>
  </si>
  <si>
    <t>计划实施砂化产业路2项9.4公里，其中：
1.陈峡村千亩饲草种植基地砂化产业路6.2公里；
2.苏苗塬村中药材种植基地砂化产业路3.2公里。</t>
  </si>
  <si>
    <t>柳梁镇种薯、金丝南瓜特色优势产业路配套项目</t>
  </si>
  <si>
    <t>河湾村、李山村</t>
  </si>
  <si>
    <t>计划实施砂化产业路2项8.8公里，其中：
1.河湾村种薯特色优势产业路配套项目4.4公里；
2.李山村金丝南瓜特色优势产业路配套项目4.4公里。</t>
  </si>
  <si>
    <t>南湖镇饲草、西兰花、西葫芦特色优势产业路配套项目</t>
  </si>
  <si>
    <t>石峡村、高房村
南门村、石阳村</t>
  </si>
  <si>
    <t>计划实施砂化产业路4项9.6公里，其中：
1.石峡村至高房村西兰花特色优势产业路配套项目3.64公里；
2. 高房村饲草基地特色优势产业路配套项目1.6公里；
3.南门村西葫芦特色优势产业路配套项目2.7公里；
4.石阳村饲草基地特色优势产业路配套项目1.66公里。</t>
  </si>
  <si>
    <t>南坪镇苹果特色优势产业路配套项目</t>
  </si>
  <si>
    <t>高庄村、沈坪村
史湾村</t>
  </si>
  <si>
    <t>计划实施砂化产业路5项9.4公里，其中：                                                1.高庄村荒洼至学校门1.66公里；                                            2.高庄村王家油门至能地下0.7公里；                                                                                    3.沈坪五社王有良门前硬化路头至史坪梁顶产业砂化路3.74公里；                                                                                                                                4.史湾村湾垴至湾坝处3.1公里；                                           5.史湾村山庄巷--梁顶0.2公里。</t>
  </si>
  <si>
    <t>盘安镇小麦、种薯特色优势产业路配套项目</t>
  </si>
  <si>
    <t>雷家村、王上村</t>
  </si>
  <si>
    <t>计划实施砂化产业路2项8.4公里，其中：
1.雷家村小麦特色优势产业路2公里；
2.王上种薯特色优势产业路6.4公里。</t>
  </si>
  <si>
    <t>水洛镇种薯、中药材特色优势产业路配套项目</t>
  </si>
  <si>
    <t>胡沟村、崖王村
二李村</t>
  </si>
  <si>
    <t>计划实施砂化产业路3项9.4公里，其中：
1.胡沟村种薯特色优势产业路配套项目3.14公里；
2.崖王村特色优势产业路配套项目2.96公里；
3.二李中药材特色优势产业路配套项目3.3公里。</t>
  </si>
  <si>
    <t>通化镇种薯特色优势产业路配套项目</t>
  </si>
  <si>
    <t>新集村、韩湾村
新庄村、石岔村</t>
  </si>
  <si>
    <t>计划实施砂化产业路2项8.8公里，其中：
1.新集高崖山至韩湾砂化产业路2.0公里；
2.新庄至石岔砂化产业路6.8公里。</t>
  </si>
  <si>
    <t>0.0459</t>
  </si>
  <si>
    <t>0.0177</t>
  </si>
  <si>
    <t>0.0282</t>
  </si>
  <si>
    <t>0.1859</t>
  </si>
  <si>
    <t>0.0747</t>
  </si>
  <si>
    <t>0.1112</t>
  </si>
  <si>
    <t>万泉镇苹果特色优势产业路配套项目</t>
  </si>
  <si>
    <t>田湾村、杜家村</t>
  </si>
  <si>
    <t>计划实施砂化产业路2项8.7公里，其中：
1.田湾村苹果特色优势产业路配套项目3.1公里；
2.杜家村苹果优势产业配套项目5.3公里。</t>
  </si>
  <si>
    <t>卧龙镇苹果特色优势产业路配套项目</t>
  </si>
  <si>
    <t>仇梁村、仇沟村
苏山村、庙湾村</t>
  </si>
  <si>
    <t>计划实施砂化产业路2项9.4公里。其中：
1.仇梁至仇沟苹果特色优势产业路配套项目7.4公里；
2.木头市场路口至庙湾村部苹果特色优势产业路配套项目2公里。</t>
  </si>
  <si>
    <t>阳川镇苹果特色优势产业路配套项目</t>
  </si>
  <si>
    <t>刘湾村、孙王村
三益村</t>
  </si>
  <si>
    <t>计划实施砂化产业路3项8.4公里，其中：
1.刘湾村设施蔬菜特色优势产业路配套项目2.2公里；
2.孙王村苹果特色优势产业路配套项目3公里；
3.三益村苹果特色优势产业路配套项目3.2公里。</t>
  </si>
  <si>
    <t>杨河乡种薯、中药材、饲草特色优势产业路配套项目</t>
  </si>
  <si>
    <t>李庄村、张沟村
关湾村</t>
  </si>
  <si>
    <t>计划实施砂化产业路3项8.2公里，其中：
1.李庄村种薯特色优势产业路配套项目6.8公里；
2.张沟村中药材特色优势产业路配套项目0.4公里；
3.关湾村饲草特色优势产业路配套项目1公里。</t>
  </si>
  <si>
    <t>永宁镇中药材等特色优势产业路配套项目</t>
  </si>
  <si>
    <t>苏山村、鱼咀村
漫湾村</t>
  </si>
  <si>
    <t>计划实施砂化产业路3项8.8公里，其中：
1.苏山村（架地湾）中药材特色优势产业路配套项目2公里；
2.鱼咀村特色优势产业路配套项目4公里；
3.漫湾村特色优势产业路配套项目2.8公里。</t>
  </si>
  <si>
    <t>岳堡镇种薯特色优势产业路配套项目</t>
  </si>
  <si>
    <t>南岔村、崔家村
大湾村、岔局村</t>
  </si>
  <si>
    <t xml:space="preserve">计划实施砂化产业路4项8.4公里，其中：
1.崔家村拱水桥至滑屲嘴5公里；
2.南岔村程家岔路口至大地1.3公里；
3.蒋寺罗家湾至梁卯0.7公里；
4.岔局村四社至梁顶1.4公里。
</t>
  </si>
  <si>
    <t>赵墩乡种薯特色优势产业路配套项目</t>
  </si>
  <si>
    <t>裴堡村、大庄村</t>
  </si>
  <si>
    <t>计划实施砂化产业路2项8.2公里，其中：
1.裴堡村种薯特色优势产业路配套项目2.2公里；
2.大庄村梁家湾至井沟村二社种薯特色优势产业路6公里。</t>
  </si>
  <si>
    <t>郑河乡中药材特色优势产业路配套项目</t>
  </si>
  <si>
    <t>卢洼村、下寨村</t>
  </si>
  <si>
    <t>计划实施砂化产业路2项8.2公里，其中：
1.拉连寺中药材砂化产业路4.2公里；
2.下寨李安到龙湾梁顶砂化产业路4公里。</t>
  </si>
  <si>
    <t>朱店镇苹果特色优势产业路配套项目</t>
  </si>
  <si>
    <t>2023.1-2023.13</t>
  </si>
  <si>
    <t>大曹村、王川村
万柳村、西街村
董湾村</t>
  </si>
  <si>
    <t>朱店镇共计6项9.2公里，分别为：
1、大曹村二社大泉坡至冠林0.6公里；
2、王川村四社窑上沟至窑上崖共0.8公里；
3、万柳村四五社羊圈地至中峰堡1.8公里；
4、王川村二社碾麦场至桌面子共1公里；
5、董湾村吴沟农家乐至邵家湾3.2公里；
6、西街村垃圾场至杨家崖边1.8公里。</t>
  </si>
  <si>
    <t>朱店镇北面山万亩有机苹果产业园区建设项目</t>
  </si>
  <si>
    <t>毛柳村、郑山村
河北村、柳窑村</t>
  </si>
  <si>
    <t>计划硬化朱店镇北面山苹果园区内产业路5条11.03公里，每公里安排资金65万元。</t>
  </si>
  <si>
    <t>2023年省级衔接补助资金656万元。</t>
  </si>
  <si>
    <t>（四）光伏产业</t>
  </si>
  <si>
    <t>脱贫户光伏产业发展项目</t>
  </si>
  <si>
    <t>水洛镇、南湖镇                                 韩店镇、阳川镇                               大庄镇、永宁镇                              南坪镇</t>
  </si>
  <si>
    <t>计划对水洛、南湖、韩店、阳川、大庄、永宁、南坪7乡镇8个村的200户分布式光伏发电站，对逆变器、航空插头、光伏组件等设备进行维修，加强户用光伏电站成果巩固。</t>
  </si>
  <si>
    <t>有效保障200户扶贫电站持续发挥效益，切实增加了200户脱贫户的收入，进一步提高脱贫户光伏收益，使光伏帮扶真正发挥帮助群众脱贫致富的作用，巩固拓展光伏帮扶成果同乡村振兴有效衔接。</t>
  </si>
  <si>
    <t>乡村振兴局</t>
  </si>
  <si>
    <t>杨甲锁</t>
  </si>
  <si>
    <t>乡村振兴事务服务中心
相关乡镇</t>
  </si>
  <si>
    <t>程红元
相关乡镇长</t>
  </si>
  <si>
    <t>2023年中央衔接补助资金（“三西”农业建设资金）20万元。</t>
  </si>
  <si>
    <t>（五）小额信贷贴息</t>
  </si>
  <si>
    <t>扶贫小额贷款贴息项目</t>
  </si>
  <si>
    <t>计划对2020年续贷的230户1110万元扶贫小额贷款进行贴息。</t>
  </si>
  <si>
    <t>解决脱贫户和边缘户发展产业资金短缺的问题。</t>
  </si>
  <si>
    <t>财政局</t>
  </si>
  <si>
    <t>刘志南</t>
  </si>
  <si>
    <t>2023年中央衔接补助资金54万元。</t>
  </si>
  <si>
    <t>水洛镇扶贫小额专项贷款贴息项目</t>
  </si>
  <si>
    <t>陈洞村、郭堡村
李蹍村、柳咀村</t>
  </si>
  <si>
    <t>对2020年续贷的6户28.87万元扶贫小额贷款进行贴息，需贴息资金1.37万元。</t>
  </si>
  <si>
    <t>南湖镇扶贫小额专项贷款贴息项目</t>
  </si>
  <si>
    <t>北关村、高房村
李湾村、石峡村
寺门村、席河村</t>
  </si>
  <si>
    <t>对2020年续贷的7户30.27万元扶贫小额贷款进行贴息，需贴息资金1.44万元。</t>
  </si>
  <si>
    <t>朱店镇扶贫小额专项贷款贴息项目</t>
  </si>
  <si>
    <t>东街村、董湾村
柳李村、万柳村
吴沟村、西街村</t>
  </si>
  <si>
    <t>对2020年续贷的10户50万元扶贫小额贷款进行贴息，需贴息资金2.38万元。</t>
  </si>
  <si>
    <t>万泉镇扶贫小额专项贷款贴息项目</t>
  </si>
  <si>
    <t>对2020年续贷的1户3万元扶贫小额贷款进行贴息，需贴息资金0.14万元。</t>
  </si>
  <si>
    <t>韩店镇扶贫小额专项贷款贴息项目</t>
  </si>
  <si>
    <t>岔沟村、东门村
刘咀村、试雨村
王崖村、西门村</t>
  </si>
  <si>
    <t>对2020年续贷的9户42.87万元扶贫小额贷款进行贴息，需贴息资金2.04万元。</t>
  </si>
  <si>
    <t>卧龙镇扶贫小额专项贷款贴息项目</t>
  </si>
  <si>
    <t>大庄村、双合村
孙河村、下杨村
杨魏村、阴坡村
张余村</t>
  </si>
  <si>
    <t>对2020年续贷的12户58.62万元扶贫小额贷款进行贴息，需贴息资金2.78万元。</t>
  </si>
  <si>
    <t>阳川镇扶贫小额专项贷款贴息项目</t>
  </si>
  <si>
    <t>苟岔村、李咀村
三益村、孙王村</t>
  </si>
  <si>
    <t>对2020年续贷的5 户23.9万元扶贫小额贷款进行贴息，需贴息资金1.14万元。</t>
  </si>
  <si>
    <t>盘安镇扶贫小额专项贷款贴息项目</t>
  </si>
  <si>
    <t>岔李村、马家村
审湾村、王宫村
王下村</t>
  </si>
  <si>
    <t>对2020年续贷的9户40.2万元扶贫小额贷款进行贴息，需贴息资金1.91万元。</t>
  </si>
  <si>
    <t>大庄镇扶贫小额专项贷款贴息项目</t>
  </si>
  <si>
    <t>大庄村、杜家村
连王村、上李村
小湾村、杨局村</t>
  </si>
  <si>
    <t>对2020年续贷的9户44.59万元扶贫小额贷款进行贴息，需贴息资金2.12万元。</t>
  </si>
  <si>
    <t>通化镇扶贫小额专项贷款贴息项目</t>
  </si>
  <si>
    <t>高崖韩村、刘善村
石岔村、通边村
新庄村</t>
  </si>
  <si>
    <t>对2020年续贷的 6户30万元扶贫小额贷款进行贴息，需贴息资金1.43万元。</t>
  </si>
  <si>
    <t>永宁镇扶贫小额专项贷款贴息项目</t>
  </si>
  <si>
    <t>朱湾村、鱼咀村
阳洼村、下湾村
苏山村、宋堡村
秦洼村、老庄村
河湾村、葛峡村</t>
  </si>
  <si>
    <t>对2020年续贷的20户100万元扶贫小额贷款进行贴息，需贴息资金4.75万元。</t>
  </si>
  <si>
    <t>良邑镇扶贫小额专项贷款贴息项目</t>
  </si>
  <si>
    <t>陈岔村、陈峡村
大坪村、何川村
李咀村、良邑村
苏苗村、杨李湾</t>
  </si>
  <si>
    <t>对2020年续贷的20户99.5万元扶贫小额贷款进行贴息，需贴息资金4.73万元。</t>
  </si>
  <si>
    <t>岳堡镇扶贫小额专项贷款贴息项目</t>
  </si>
  <si>
    <t>蔡家村、岔局村
岔口村、大湾村
南岔村、王岔村
下闫村</t>
  </si>
  <si>
    <t>对2020年续贷的 10户47.2万元扶贫小额贷款进行贴息，需贴息资金2.24万元。</t>
  </si>
  <si>
    <t>柳梁镇扶贫小额专项贷款贴息项目</t>
  </si>
  <si>
    <t>川边村、吊咀村
贺沟村、李山村
张陈村</t>
  </si>
  <si>
    <t>对2020年续贷的32户157.2万元扶贫小额贷款进行贴息，需贴息资金8.61万元。</t>
  </si>
  <si>
    <t>南坪镇扶贫小额专项贷款贴息项目</t>
  </si>
  <si>
    <t>高庄村、刘堡村
沈坪村、史湾村
寺门村、苏坪村
阴洼村</t>
  </si>
  <si>
    <t>对2020年续贷的19户93万元扶贫小额贷款进行贴息，需贴息资金4.42万元。</t>
  </si>
  <si>
    <t>杨河乡扶贫小额专项贷款贴息项目</t>
  </si>
  <si>
    <t>李咀村、杨河村
马阳洼、大庄村
逯岔村、新庄村</t>
  </si>
  <si>
    <t>对2020年续贷的29户144.21万元扶贫小额贷款进行贴息，需贴息资金6.85万元。</t>
  </si>
  <si>
    <t>赵墩乡扶贫小额专项贷款贴息项目</t>
  </si>
  <si>
    <t>阳川村、何岔村
蛟龙掌、井沟村</t>
  </si>
  <si>
    <t>对2020年续贷的6 户28.3万元扶贫小额贷款进行贴息，需贴息资金1.34万元。</t>
  </si>
  <si>
    <t>郑河乡扶贫小额专项贷款贴息项目</t>
  </si>
  <si>
    <t>阴洼村、拉连寺
上寨村、史川村</t>
  </si>
  <si>
    <t>对2020年续贷的20户 91.22 万元扶贫小额贷款进行贴息，需贴息资金4.33万元。</t>
  </si>
  <si>
    <t>脱贫人口小额信贷贴息项目</t>
  </si>
  <si>
    <t>一是为全县2020年发放的1403户7011万元“四类人群”扶贫小额信贷进行贴息；二是对过渡期内全县2021年9月至2022年12月底发放的10976户54741.5万元脱贫人口小额信贷进行贴息；三是2023年全县计划发放4119户20595万元脱贫人口小额信贷。</t>
  </si>
  <si>
    <t>通过实施脱贫人口小额信贷贴息项目，解决了脱贫人口和监测对象融资难融资贵的问题，有效促进全县扩大产业规模，为其自主发展支柱产业和特色优势产业提供良好环境。</t>
  </si>
  <si>
    <t>2023年中央衔接补助资金3300万元。</t>
  </si>
  <si>
    <t>岳堡镇脱贫人口小额信贷贴息项目</t>
  </si>
  <si>
    <t>一是为全镇2020年发放的122户610万元“四类人群”扶贫小额信贷进行贴息；二是对全镇2021年9月至2022年12月底发放的625户3123万元脱贫人口小额信贷进行贴息，；三是2023年全镇计划发放140户700万元脱贫人口小额信贷。</t>
  </si>
  <si>
    <t>郑河乡脱贫人口小额信贷贴息项目</t>
  </si>
  <si>
    <t>一是为全乡2020年发放的59户295万元“四类人群”扶贫小额信贷进行贴息；二是对全乡2021年9月至2022年12月底发放的779户3883万元脱贫人口小额信贷进行贴息；三是2023年全乡计划发放100户500万元脱贫人口小额信贷。</t>
  </si>
  <si>
    <t>永宁镇脱贫人口小额信贷贴息项目</t>
  </si>
  <si>
    <t>谈街村、河湾村
朱湾村、陈湾村
下湾村、葛峡村
宋堡村、漫湾村
秦洼村、鱼咀村
许湾村、赵湾村
刘门村、苏山村
老庄村、阳洼村</t>
  </si>
  <si>
    <t>一是为全镇2020年发放的49户245万元“四类人群”扶贫小额信贷进行贴息；二是对全镇2021年9月至2022年12月底发放的451户2242万元脱贫人口小额信贷进行贴息；三是2023年全镇计划发放140户700万元脱贫人口小额信贷。</t>
  </si>
  <si>
    <t>卧龙镇脱贫人口小额信贷贴息项目</t>
  </si>
  <si>
    <t>2023.01-
2023.12</t>
  </si>
  <si>
    <t>一是为全镇2020年发放的116户578万元“四类人群”扶贫小额信贷进行贴息，需贴息资金27.84万元；二是对全镇2021年9月至2022年12月底发放的1011户5030万元脱贫人口小额信贷进行贴息；三是2023年全镇计划发放700户3500万元脱贫人口小额贷款。</t>
  </si>
  <si>
    <t>阳川镇脱贫人口小额信贷贴息项目</t>
  </si>
  <si>
    <t>大湾村、台咀村
红坡村、李咀村 
岳坪村、王源村 
三益村、赵湾村
李湾村、刘湾村
下堡村、新沟村
孙王村、苟岔村
东湾村、西湾村</t>
  </si>
  <si>
    <t>一是为全镇2020年发放的82户410万元“四类人群”扶贫小额信贷进行贴息；二是对全镇2021年9月至2022年12月底发放的503户2512万元脱贫人口小额信贷进行贴息；三是2023年全镇计划发放82户410万元脱贫人口小额信贷。</t>
  </si>
  <si>
    <t>万泉镇脱贫人口小额信贷贴息项目</t>
  </si>
  <si>
    <t>一是为全镇2020年发放的56户280万元“四类人群”扶贫小额信贷进行贴息；二是对全镇2021年9月至2022年12月底发放的485户2408万元脱贫人口小额信贷进行贴息；三是2023年全镇计划发放56户280万元脱贫人口小额信贷。</t>
  </si>
  <si>
    <t>朱店镇脱贫人口小额信贷贴息项目</t>
  </si>
  <si>
    <t>朱河村、毛柳村
 河北村、柳窑村
郑山村、柳李村
万柳村、王坪村
王川村、新王村
小湾村、西街村
中街村、东街村
三合村、董湾村
吴沟村、牛咀村
高庙村、杨湾村
大曹村</t>
  </si>
  <si>
    <t>一是为全镇2020年发放的55户275万元“四类人群”扶贫小额信贷进行贴息；二是对镇2021年9月至2022年12月底发放的552户2754万元脱贫人口小额信贷进行贴息；三是2023年全镇计划发放68户340万元脱贫人口小额信贷。</t>
  </si>
  <si>
    <t>韩店镇脱贫人口小额信贷贴息项目</t>
  </si>
  <si>
    <t>郭漫村、石桥村
花河村、岔沟村
王崖村、上洼村
东门村、马寺村
刘咀村、聂坪村
西门村、试雨村
刘河村、武家村
中庄村、下沟村
潘河村</t>
  </si>
  <si>
    <t>一是为全镇2020年发放的154户770万元“四类人群”扶贫小额信贷进行贴息；二是对全镇2021年9月至2022年12月底发放的811户4054万元脱贫人口小额信贷进行贴息；三是2023年全镇计划发放480户2400万元脱贫人口小额信贷进。</t>
  </si>
  <si>
    <t>良邑镇脱贫人口小额信贷贴息项目</t>
  </si>
  <si>
    <t>良邑村、李咀村
陈山村、陈峡村
郭魏村、何川村
杨王村、大坪村
滴水崖、黑龙沟
苏苗塬、杨李湾
陈岔村</t>
  </si>
  <si>
    <t>一是为全镇2020年发放的42户210万元“四类人群”扶贫小额信贷进行贴息；二是对全镇2021年9月至2022年12月底发放的625户3117万元脱贫人口小额信贷进行贴息；三是2023年全镇计划发放662户3310万元脱贫人口小额信贷。</t>
  </si>
  <si>
    <t>柳梁镇脱贫人口小额信贷贴息项目</t>
  </si>
  <si>
    <t>周蒲村、李山村
阳洼村、徐家村
孟山村、李堡村
下岔村、川边村
赵岔村、大庄村
柳梁村、吊咀村
张陈村、陈山村
柳渠村、乱庄村
阳坡村、河湾村</t>
  </si>
  <si>
    <t>一是为全镇2020年发放的110户550万元“四类人群”扶贫小额信贷进行贴息；二是对全镇2021年9月至2022年12月底发放的736户3673万元脱贫人口小额信贷进行贴息；三是2023年全镇计划发放457户2285万元脱贫人口小额信贷。</t>
  </si>
  <si>
    <t>南湖镇脱贫人口小额信贷贴息项目</t>
  </si>
  <si>
    <t>席河村、贾门村
石阳村、李湾村
双堡村、北关村
曹湾村、汪家村
南门村、大庄村
高房村、陈庄村
李庄村、石峡村
寺门村、庙岔村</t>
  </si>
  <si>
    <t>一是为全镇2020年发放的82户408万元“四类人群”扶贫小额信贷进行贴息；二是对全镇2021年9月至2022年12月底发放的309户1538万元脱贫人口小额信贷进行贴息；三是2023年全镇计划发放83户415万元脱贫人口小额信贷。</t>
  </si>
  <si>
    <t>盘安镇脱贫人口小额信贷贴息项目</t>
  </si>
  <si>
    <t>托神村、雷家村                               周家村、杨宋村 
申湾村、焦湾村
樊庙村、颉崖村                       牡丹村、刘陈村
马家村、岔李村 
湾李村、吴陈村                         王上村、王下村                         孙沟村、王宫村</t>
  </si>
  <si>
    <t>一是为全镇2020年发放的65户325万元“四类人群”扶贫小额信贷进行贴息；二是对全镇2021年9月至2022年12月底发放的536户2679万元脱贫人口小额信贷进行贴息；三是2023年全镇计划发放40户200万元脱贫人口小额信贷。</t>
  </si>
  <si>
    <t>水洛镇脱贫人口小额信贷贴息项目</t>
  </si>
  <si>
    <t>李碾村、徐碾村
何马村、新兴村                   新光村、文湾村                  柳咀村、陈洞村                      胡沟村、郭堡村                    二李村、吊沟村
中川村、西关村
贺庄村、崖王村
李庄村、东关村</t>
  </si>
  <si>
    <t>一是为全镇2020年发放的16户80万元“四类人群”扶贫小额信贷进行贴息；二是对全镇2021年9月至2022年12月底发放的372户1846万元脱贫人口小额信贷进行贴息；三是2023年全镇计划发放248户1240万元脱贫人口小额信贷。</t>
  </si>
  <si>
    <t>南坪镇脱贫人口小额信贷贴息项目</t>
  </si>
  <si>
    <t>大李村、大庄村
高庄村、刘靳村
刘坪村、沈坪村
史坪村、史湾村
寺门村、苏坪村
唐山村、阴洼村
中靳村</t>
  </si>
  <si>
    <t>一是为全镇2020年发放的81户405万元“四类人群”扶贫小额信贷进行贴息；二是对全镇2021年9月至2022年12月底发放的418户2072万元脱贫人口小额信贷进行贴息；三是2023年全镇计划发放145户725万元脱贫人口小额信贷。</t>
  </si>
  <si>
    <t>赵墩乡脱贫人口小额信贷贴息项目</t>
  </si>
  <si>
    <t>阳川村、孙庙村
大庄村、井沟村
梨湾村、蛟寺村
赵墩村、王堡沟
关道村、牡丹村
裴堡村、蛟掌村
石咀村</t>
  </si>
  <si>
    <t>一是为全乡2020年发放的43户215万元“四类人群”扶贫小额信贷进行贴息；二是对全乡2021年9月至2022年12月底发放的663户3314万元脱贫人口小额信贷进行贴息；三是2023年全乡计划发放51户255万元脱贫人口小额信贷。</t>
  </si>
  <si>
    <t>杨河乡脱贫人口小额信贷贴息项目</t>
  </si>
  <si>
    <t>马寺村、杨河村                              李润村、关湾村                            王湾村、寺岔村                                  沈岔村、逯岔村                                      马阳洼村、张沟村                                       大庄村、李庄村                                   元咀村</t>
  </si>
  <si>
    <t>一是为全乡2020年发放的106户530万元“四类人群”扶贫小额信贷进行贴息；二是对全乡2021年9月至2022年12月底发放的668户3340万元脱贫人口小额信贷进行贴息；三是2023年全乡计划发放450户2250万元脱贫人口小额信贷。</t>
  </si>
  <si>
    <t>通化镇脱贫人口小额信贷贴息项目</t>
  </si>
  <si>
    <t>中庄村、通边村
薛沟村、野赵村
刘善村、梁河村
韩席村、新后庄
陈堡村、梅堡村
石岔村、新庄村
韩湾村、新集村
阳坡何、高崖韩</t>
  </si>
  <si>
    <t>一是为全镇2020年发放的107户535万元“四类人群”扶贫小额信贷进行贴息；二是对全镇2021年9月至2022年12月底发放的728户3639万元脱贫人口小额信贷进行贴息；三是2023年全镇计划发放135户675万元脱贫人口小额信贷。</t>
  </si>
  <si>
    <t>大庄镇脱贫人口小额信贷贴息项目</t>
  </si>
  <si>
    <t>杨局村、梁山村
老山沟、丁山村
张山村、青龙沟
上李村、大庄村
下王村、刘庙村
王山村、南湾村
小湾村、刘沟村
连王村、杜家村</t>
  </si>
  <si>
    <t>一是为全镇2020年发放的58户290万元“四类人群”扶贫小额信贷进行贴息；二是对全镇2021年9月至2022年12月底发放的704户3517万元脱贫人口小额信贷进行贴息；三是2023年全镇计划发放82户410万元脱贫人口小额信贷。</t>
  </si>
  <si>
    <t>（六）休闲农业与乡村旅游</t>
  </si>
  <si>
    <t>韩店镇文旅融合助推乡村振兴示范带项目</t>
  </si>
  <si>
    <t>计划在朱家湾种植油菜花300亩，在花崖河水库至关山大道新建生态护坡9000平方米，在护坡北侧新建游步道520米。</t>
  </si>
  <si>
    <t>1.带动石桥村旅游业发展；2、帮助农户在旅游村发展农家乐等项目，增加农户经营性收入，3、农户在石桥村务工，增加工资性收入。</t>
  </si>
  <si>
    <t>文旅局</t>
  </si>
  <si>
    <t>刘晓东</t>
  </si>
  <si>
    <t>2023年省级衔接补助资金300万元。</t>
  </si>
  <si>
    <t>永宁镇文旅融合助推乡村振兴示范带项目</t>
  </si>
  <si>
    <t>葛峡村</t>
  </si>
  <si>
    <t>一是在葛峡村新陈路北侧建成占地面积1亩的圣女果、草莓采摘大棚8个，配套建成休闲采摘小道、管理用放和休憩廊亭等设施。二是新建农耕文化复古小杂粮加工作坊一座，配套建成水磨、加工、储存用放房20平方米。三是新建葛峡二社排洪渠370米、河道护坡330米。</t>
  </si>
  <si>
    <t>通过项目实施，利用“旅游+生态”的模式，推进农业与旅游、文化、康养等产业的深度融合，促进产业结构调整、改善生态环境，增加群众收入，实现产业和文化振兴。</t>
  </si>
  <si>
    <t>通化镇文旅融合助推乡村振兴示范带项目</t>
  </si>
  <si>
    <t>陈堡村</t>
  </si>
  <si>
    <t>计划建成马鞭草基地1处200亩，种薯基地1处100亩；在观光采摘园的四座采摘大棚内种植草莓、黄瓜、西红柿等节令性水果，配套维修陈堡原生态民俗文化体验园内水渠500米。</t>
  </si>
  <si>
    <t>项目建成后能带动劳动力180人，促进村集体经济发展。</t>
  </si>
  <si>
    <t>郑河乡文旅融合助推乡村振兴示范带项目</t>
  </si>
  <si>
    <t>上寨村</t>
  </si>
  <si>
    <t>一是在郑河乡上寨村修建农作物识别园1处6亩，种植小麦、玉米、荞、大豆、胡麻等关山农作物5亩，配套建成休闲临休点等设施。二是建成石埂梯田教育基地1处6600平方米，修筑高2.5米的梯田石埂600米、建成宣传教育设施5处、步行道1200平方米等配套设施。</t>
  </si>
  <si>
    <t>该项目的实施将推动全乡文化旅游产业快速发展，打造集科普、休闲娱乐、地域文化为一体的文化旅游基地，为游客提供多方位的旅游体验，实现年游客量跨越式突破，推动经济高质量发展。</t>
  </si>
  <si>
    <t>二</t>
  </si>
  <si>
    <t>农村基础设施建设方面</t>
  </si>
  <si>
    <t>（一）农村公路</t>
  </si>
  <si>
    <t>自然村组通硬化路项目</t>
  </si>
  <si>
    <t>17个乡镇</t>
  </si>
  <si>
    <t>计划在全县实施自然村组通硬化路项目50.2178公里，每公里投资65万元。建设标准参照《甘肃省自然村（组）通硬化路建设技术指南》，设计速度15公里/小时，路基宽度4.5-5.5米，路面宽度：一般路段路面宽度4.5米，受限路段路面宽度不能小于3.5米；路面结构层采用18厘米厚水泥混凝土面层+16厘米厚水泥稳定砂砾基层，每300米设置错车道1处，配套边沟涵洞等防排水设施，同步设置安防设施。</t>
  </si>
  <si>
    <t>项目建设过程中，沿线群众通过参与工程建设，获得劳动报酬。项目建成后，公路可解决沿线群众行路难、农产品运输难的问题，增加群众收入。</t>
  </si>
  <si>
    <t>2023年中央衔接补助资金1672.11万元，2023年省级衔接补助资金1125万元。</t>
  </si>
  <si>
    <t>水洛镇自然村通硬化路项目</t>
  </si>
  <si>
    <t>新兴村
胡沟村
文湾村</t>
  </si>
  <si>
    <t>水洛镇共计3项2.815公里。其中：
1.W633-C008至何家坪2.1公里；
2.W839-胡沟一社至二社0.65公里；
3.W235-静庄路至店沟0.065公里。</t>
  </si>
  <si>
    <t>南湖镇自然村通硬化路项目</t>
  </si>
  <si>
    <t>李湾村
庙岔村
孙家大庄村</t>
  </si>
  <si>
    <t>南湖镇共计3项1.032公里。其中：
1.W842-C052至张家咀0.674公里；
2.W820-Y017至穆湾0.058公里；
3.W511-中湾壕至张家湾0.3公里。</t>
  </si>
  <si>
    <t>朱店镇自然村通硬化路项目</t>
  </si>
  <si>
    <t>朱店镇共计2项3.061公里。其中：
1.W370-上郭家至庄背后0.777公里；
2.W119-新磨平至柳家窑2.284公里。</t>
  </si>
  <si>
    <t>万泉镇自然村通硬化路项目</t>
  </si>
  <si>
    <t>圪寺村
万川村</t>
  </si>
  <si>
    <t>万泉镇共计2项1.189公里。其中：
1.W050-疙寺路口至S304线0.5公里；
2.W282-万川路口至东沟门0.689公里。</t>
  </si>
  <si>
    <t>韩店镇自然村通硬化路项目</t>
  </si>
  <si>
    <t>马家寺村
郭漫村</t>
  </si>
  <si>
    <t>韩店镇共计2项0.498公里。其中：
1.W811-X079至阳洼川0.4公里；
2.W812-佛沟门至黄草0.098公里。</t>
  </si>
  <si>
    <t>赵墩乡自然村通硬化路项目</t>
  </si>
  <si>
    <t>裴堡村
阳川村
梨湾村
牡丹村</t>
  </si>
  <si>
    <t>赵墩乡共计5项4.774公里。其中：
1.W215-温家庄至关道岔1.2公里；
2.W180-程家新庄至阳坡川1.75公里；
3.W402-梨湾村硬化路至杨家湾0.724公里；
4.W395-梨湾村硬化路至王家庄0.5公里；
5.W123-c034至店湾0.6公里。</t>
  </si>
  <si>
    <t>岳堡镇自然村通硬化路项目</t>
  </si>
  <si>
    <t>南岔村
蒋寺村
埂塄村</t>
  </si>
  <si>
    <t>岳堡镇共计3项3.528公里。其中：
1.W079-陈岔至赵家山2.408公里；
2.W072-蒋家寺至上湾0.74公里；
3.W818-庄隆路至埂塄三社0.38公里。</t>
  </si>
  <si>
    <t>杨河乡自然村通硬化路项目</t>
  </si>
  <si>
    <t>沈岔村</t>
  </si>
  <si>
    <t>杨河乡共计1项0.509公里。1.W827-C277至沈岔村三社0.509公里。</t>
  </si>
  <si>
    <t>柳梁镇自然村通硬化路项目</t>
  </si>
  <si>
    <t>周蒲村
大庄村
下岔村
乱庄村</t>
  </si>
  <si>
    <t>柳梁镇共计4项3.946公里。其中：
1.C061-大梁至蒲家山2公里；
2.W565-苟家湾至玉家湾0.096公里；
3.W840-C088至陈家下岔0.6公里；
4.W471-乱庄村硬化路口至上梁（下梁）1.25公里。</t>
  </si>
  <si>
    <t>卧龙镇自然村通硬化路项目</t>
  </si>
  <si>
    <t>大庄村
下杨村
张山村
魏山村
张余村
石山村
苏山村</t>
  </si>
  <si>
    <t>卧龙镇共计7项9.8078公里。其中：
1.W127-郭家窑至姚家岔2.2078公里；
2.W338-魏家川口路口至杨家南川1.2公里；
3.W349-薛家河磨坊门口至棉沟路口1.3公里；
4.W844-Y013至魏山阳坡1.25公里；
5.W323-张家余至余家湾垴1.85公里；
6.W801-南阳路至石山小学1.5公里；
7.W800-马卧路至苏山村部0.5公里；</t>
  </si>
  <si>
    <t>大庄镇自然村通硬化路项目</t>
  </si>
  <si>
    <t>王山村
丁山村</t>
  </si>
  <si>
    <t>大庄镇共计2项2.565公里。其中：
1.W823-王山村部至王山染坊1.528公里；
2.W449-冯湾阳坡路口至冯湾阴坡上庄1.037公里。</t>
  </si>
  <si>
    <t>阳川镇自然村通硬化路项目</t>
  </si>
  <si>
    <t>李湾村
东湾村
新沟村
李家咀村
红坡村
王塬村</t>
  </si>
  <si>
    <t>阳川镇共计8项6.081公里。其中：
1.W346-磨门至李湾村部路口0.56公里；
2.W083-顶地至马家川0.71公里；
3.W363-S220至新沟村马咀梁0.45公里；
4.W360-S220至店壕湾0.75公里；
5.W024-曹阎至曹家坪0.061公里；
6.W509-南阳路口至盘龙山1.82公里；
7.W044-闫家至闫家湾0.51公里；
8.W822-王塬石家坪至魏家沟1.22公里。</t>
  </si>
  <si>
    <t>良邑镇自然村通硬化路项目</t>
  </si>
  <si>
    <t>苏苗塬
李咀村</t>
  </si>
  <si>
    <t>良邑镇共计2项1.752公里。其中：
1.W157-小河沟-深沟1.582；
2.W278-S520路口至苗家塬庄头0.17公里。</t>
  </si>
  <si>
    <t>通化镇自然村通硬化路项目</t>
  </si>
  <si>
    <t>韩席村
新后庄
新庄村
梁河村</t>
  </si>
  <si>
    <t>通化镇镇共计6项2.314公里。其中：
1.W257-上聂家村口至上聂家0.211公里；
2.W258-腰庄王至韩席小学0.66公里；
3.W259-王船湾至大河桥0.31公里；
4.W280-李家咀水潭--电信塔0.56公里；
5.W831-新庄村上深沟至大湾0.23公里；
6.W833-梁河村下水泉至韩家堡0.343公里。</t>
  </si>
  <si>
    <t>永宁镇自然村通硬化路项目</t>
  </si>
  <si>
    <t>阳洼村</t>
  </si>
  <si>
    <t>永宁镇共计2项1.264公里。其中：
1.W242-X081路口至高家梁1.04公里；
2.W671-牡丹咀至苏家阳屲（学校门口）0.224公里。</t>
  </si>
  <si>
    <t>南坪镇自然村通硬化路项目</t>
  </si>
  <si>
    <t>史坪村</t>
  </si>
  <si>
    <t>南坪镇共计1项1.493公里。1.W845-花儿地至水泉路1.493公里。</t>
  </si>
  <si>
    <t>盘安镇自然村通硬化路项目</t>
  </si>
  <si>
    <t>吴陈村
刘陈村</t>
  </si>
  <si>
    <t>盘安镇共计2项3.589公里。其中：
1.W029-上头路至头顶山2.868公里；
2.W837-刘陈村陈家至张家窑0.721公里。</t>
  </si>
  <si>
    <t>朱店镇大曹村巷道硬化项目</t>
  </si>
  <si>
    <t>大曹村</t>
  </si>
  <si>
    <t>计划硬化巷道6720㎡，砂化产业路0.6公里。</t>
  </si>
  <si>
    <t>项目建设过程中，沿线群众通过参与工程建设，获得劳动报酬。项目建成后，可解决群众行路难。</t>
  </si>
  <si>
    <t>2023年中央衔接补助资金70万元。</t>
  </si>
  <si>
    <t>（二）农村水利设施（地灾害治理、排水渠及维修养护项目）</t>
  </si>
  <si>
    <t>阳川镇下堡村三社崩塌治理工程</t>
  </si>
  <si>
    <t>下堡村</t>
  </si>
  <si>
    <t>计划对阳川镇下堡村崩塌区进行综合治理，需建设挡土墙200米、截水渠2500米、削坡750立方米及附属工程。</t>
  </si>
  <si>
    <t>2023年中央衔接补助资金（“三西”农业建设资金）90万元。</t>
  </si>
  <si>
    <t>卧龙镇山集村滑山走坡治理项目</t>
  </si>
  <si>
    <t>山集村</t>
  </si>
  <si>
    <t>计划对卧龙镇山集村滑坡塌陷区域进行综合治理，采取坡脚挡土墙+3:7灰土回填+石砌墙+硬化的方式砌筑滑坡区，同时配套建成混凝土梯形排水渠400米。</t>
  </si>
  <si>
    <t>2023年中央衔接补助资金（“三西”农业建设资金）96万元。</t>
  </si>
  <si>
    <t>水洛镇二李村排水渠建设项目</t>
  </si>
  <si>
    <t>计划对二李村八社3公里产业路进行铺设排水渠，并配套涵洞、消力池及安保设施。</t>
  </si>
  <si>
    <t>通过项目实施，可彻底解决二李村生产设施滞后、改善群众出行条件，为群众增产增收和改善人居环境奠定坚实基础。技术服务指导、吸纳就业。</t>
  </si>
  <si>
    <t>水务局</t>
  </si>
  <si>
    <t>牛 煜</t>
  </si>
  <si>
    <t>2023年中央衔接补助资金（“三西”农业建设资金）17万元。</t>
  </si>
  <si>
    <t>（三）饮水安全</t>
  </si>
  <si>
    <t>农村供水保障工程</t>
  </si>
  <si>
    <t>盘安镇、朱店镇
阳川镇、大庄镇
卧龙镇</t>
  </si>
  <si>
    <t>计划铺设各级各类管道14km，配套高位蓄水池1座，检查井7座，末端蓄水池二次消毒设备4套。</t>
  </si>
  <si>
    <t>能够增加乡村供水量，有效缓解乡村未来的供需水矛盾，同时项目的建设，能提高当地参建群众的收入。</t>
  </si>
  <si>
    <t>人饮办</t>
  </si>
  <si>
    <t>丁应海</t>
  </si>
  <si>
    <t>2023年中央衔接补助资金（“三西”农业建设资金）500万元。</t>
  </si>
  <si>
    <t>（四）农田建设（高标准农田）</t>
  </si>
  <si>
    <t>庄浪县2023年高标准农田建设高标准梯田项目</t>
  </si>
  <si>
    <t>柳梁镇、南湖镇
南坪镇、盘安镇
卧龙镇、永宁镇
通化镇</t>
  </si>
  <si>
    <t>计划在柳梁镇、南湖镇、南坪镇、盘安镇、卧龙镇、永宁镇、通化镇7个乡镇新建高标准梯田2万亩，田块整治1.6万亩，新修砂砾石道路46.67公里，改建素土生产路106.35公里，修建排水边沟32.67公里，过路涵管60座，进地涵管135座，农田防护林35公里，增施有机肥1920吨。</t>
  </si>
  <si>
    <t>通过土地连片整治、修筑田间道路、配套沟渠、防护林网等措施，实现耕地质量明显提升，有效解决土地撂荒问题，提升农业机械化水平，实现项目区农户经济收入的增加，有效解决土地撂荒问题，提升农业机械化水平，实现项目区农户经济收入的增加。</t>
  </si>
  <si>
    <t>农经中心
相关乡镇</t>
  </si>
  <si>
    <t>张晓明
相关乡镇长</t>
  </si>
  <si>
    <t>2023年中央衔接补助资金1347万元。</t>
  </si>
  <si>
    <t>（五）乡村建设行动及农村环境整治&lt;农村人居环境整治&gt;</t>
  </si>
  <si>
    <t>乡村建设示范村项目</t>
  </si>
  <si>
    <t>新建
续建</t>
  </si>
  <si>
    <t>发挥示范引领效应，依托乡村发展现状，扎实推进“5155”乡村建设示范行动，靠实创建责任，强化工作指导，结合县情实际，投资沿省道304线、秦隆路、平庄路沿线，在18个乡镇集中力量抓建27个省、市、县级乡村建设示范村，重点围绕产业发展、基础设施、人居环境等方面实施项目建设，进一步改善乡村整体面貌。</t>
  </si>
  <si>
    <t>该项目的实施，将进一步改善村基础设施条件，推动产业发展，带动群众增收致富。</t>
  </si>
  <si>
    <t>2023年中央衔接补助资金2600万元。</t>
  </si>
  <si>
    <t>水洛镇乡村建设示范村项目</t>
  </si>
  <si>
    <t>郭堡村、中川村</t>
  </si>
  <si>
    <t>一是计划投资40万元，对中川村区域进行人居环境整治和社会治理，购置垃圾箱、垃圾斗，同时拆除残垣断壁及栽植行道树等。二是计划投资300万元，新建便民桥2座、排水渠167米、排洪渠320米、道路硬化100米；种植小麦1000亩、种植玉米800亩；对该区域进行人居环境整治和社会治理，购置垃圾箱、垃圾斗，同时拆除残垣断壁及栽植行道树等。</t>
  </si>
  <si>
    <t>南湖镇乡村建设示范村项目</t>
  </si>
  <si>
    <t>高房村、石峡村
寺门村</t>
  </si>
  <si>
    <t>一是计划投资180万元，在高房村实施巷道硬化4000平方米，修建排水渠1000米，配套实施乡村治理、环境卫生综合整治、拆危治乱。二是计划投资40万元，在石峡村修建排水渠700米，实施乡村治理，拆违治乱暨环境卫生综合整治。三是计划投资126万元，续建寺门村巷道硬化9000平方米，安装太阳能路灯20盏，配套实施乡村治理、环境卫生综合整治、拆危治乱。</t>
  </si>
  <si>
    <t>朱店镇乡村建设示范村项目</t>
  </si>
  <si>
    <t>续建</t>
  </si>
  <si>
    <t>吴沟村</t>
  </si>
  <si>
    <t>一是硬化园区产业路2公里，配套U型排水渠2000米。二是建成采摘品尝观光旅游为一体的产业园区，搭建防雹网100亩，铺设地布2000卷、投放有机肥220吨、安装太阳能杀虫灯110盏、太阳能路灯60盏、粘虫板2万张。三是在园区配置分类式垃圾箱40个、垃圾清运车1辆、手推车5辆，常态化开展园区环境卫生保洁工作。四是安装园区果园隔离网3000米。五是新建污水管网2.3公里。</t>
  </si>
  <si>
    <t>万泉镇乡村建设示范村项目</t>
  </si>
  <si>
    <t>田湾村</t>
  </si>
  <si>
    <t>计划实施人居环境整治工程，新建排水渠500米，铺设面包砖1200平方米。</t>
  </si>
  <si>
    <t>韩店镇乡村建设示范村项目</t>
  </si>
  <si>
    <t>试雨村</t>
  </si>
  <si>
    <t>一是在韩店高速路出入口北侧新建护坡220米，二是对韩店镇郑试路（试雨段）、G566（试雨段）、试雨易地搬迁安置区入口道路两侧整治人居环境3400米。三是硬化试雨易地搬迁安置区入口道路240米、硬化试雨村四社巷道6500平方米，并对四社老化供水管网进行改造。</t>
  </si>
  <si>
    <t>该项目的实施，将进一步改善试雨村基础设施条件，推动产业发展，带动群众增收致富。</t>
  </si>
  <si>
    <t>盘安镇乡村建设示范村项目</t>
  </si>
  <si>
    <t>湾李村</t>
  </si>
  <si>
    <t>计划硬化巷道3340平方米，围绕厕所革命、生活垃圾、生活污水、村容村貌提升，以社自评、村初评、镇复核的方式每月定期对群众人居环境情况进行评比，并根据实际情况进行打分，实行积分管理。</t>
  </si>
  <si>
    <t>该项目的实施，将进一步改善湾李村基础设施条件，推动产业发展，带动群众增收致富。</t>
  </si>
  <si>
    <t>通化镇乡村建设示范村项目</t>
  </si>
  <si>
    <t>新集村、通边村</t>
  </si>
  <si>
    <t>一是计划拆除违（危）旧房5户110平方米、残垣断壁270米。安装太阳能路灯60盏，新建中心街部分路段边沟水渠230米。二是维修西面水渠820米，新修南面水渠930米。</t>
  </si>
  <si>
    <t>岳堡镇乡村建设示范村项目</t>
  </si>
  <si>
    <t>崔家村</t>
  </si>
  <si>
    <t>计划拆除一、二、三社公路沿线所有土坯墙、废旧麦场及违章建筑，铺设污水管网1.65公里，配套检查井33座，修建加沉重盖板的排水渠1.2公里，40U型排水渠1600米；铺砌人行道1200平方米，道牙1300米，栽植各类绿化苗木1500株，密植绿化苗木900平方米；公路两侧安装太阳能路灯50盏；配备固定垃圾箱25个、可移动垃圾斗12个，手推车6辆；种植西兰花4000亩，全力培育农民增收特色产业和蔬菜产业链发展。</t>
  </si>
  <si>
    <t>良邑镇乡村建设示范村项目</t>
  </si>
  <si>
    <t>大坪村、陈峡村
杨王村</t>
  </si>
  <si>
    <t>一是投资40万元，新建排水渠1000米，修建垃圾池4个。二是投资84万元，在陈峡村硬化巷道6500平方米，修建排水渠600米；三是投资50万元，续建杨王村乡村建设示范村，硬化巷道4000平方米。</t>
  </si>
  <si>
    <t>永宁镇乡村建设示范村项目</t>
  </si>
  <si>
    <t>2023.1-2023.11</t>
  </si>
  <si>
    <t>谈街村、苏山村
刘门村</t>
  </si>
  <si>
    <t>一是计划投资40万元，硬化村内巷道750平方米，新推砂化产业路1公里，种植万寿菊和饲草玉米各100亩。二是计划投资32万元，续建苏山乡村振兴示范村，维修硬化巷道1100平方米，硬化路100米，新建分类雨蓬式垃圾池3座，修建简易渠25米，铺设雨水管网及附属工程1100米。三是计划投资20万元，续建刘门乡村振兴示范村，修建排水沟150米，混凝土挡土墙50米。</t>
  </si>
  <si>
    <t>该项目的实施，将进一步改善谈街村基础设施条件，推动产业发展，带动群众增收致富。</t>
  </si>
  <si>
    <t>郑河乡乡村建设示范村项目</t>
  </si>
  <si>
    <t>下寨村</t>
  </si>
  <si>
    <t>一是计划扶持农民专业合作社种植中药材100亩，养殖中蜂200箱；二是实施农村人居环境综合整治，购买垃圾箱15个，维修水毁道路1.2公里， 安装太阳能路灯50盏；三是建成关山农牧业土特产销售交易中心60平方米。</t>
  </si>
  <si>
    <t>该项目的实施，将进一步改善下寨村基础设施条件，推动产业发展，带动群众增收致富。</t>
  </si>
  <si>
    <t>南坪镇乡村建设示范村项目</t>
  </si>
  <si>
    <t>计划在沈坪村铺设人行道750平方米；安装道牙500米；硬化巷道7320平方米，硬化苹果交易市场1处7300平方米，配备垃圾斗30个，栽植苗木2.2万株，新修混凝土排水渠520米，铺设波纹管排水管400米，修砌U槽排水渠120米。</t>
  </si>
  <si>
    <t>阳川镇乡村建设示范村项目</t>
  </si>
  <si>
    <t>孙王村</t>
  </si>
  <si>
    <t>在计划阳川镇孙王村修建排洪渠230米,新建砂化产业路3公里。</t>
  </si>
  <si>
    <t>该项目的实施，将进一步改善孙王村基础设施条件，推动产业发展，带动群众增收致富。</t>
  </si>
  <si>
    <t>卧龙镇乡村建设示范村项目</t>
  </si>
  <si>
    <t>山赵村、阴李村</t>
  </si>
  <si>
    <t>一是投资22万元，在山赵村开展拆违治乱4200平方米；二是投资30万元，在阴李村开展拆违治乱6000平方米，新建挡土墙护坡80米、排水渠600米。</t>
  </si>
  <si>
    <t>赵墩乡乡村建设示范村项目</t>
  </si>
  <si>
    <t>赵墩村</t>
  </si>
  <si>
    <t>计划硬化巷道3000平方米，配套新建排水渠1200米，拆除村庄违规建筑、危旧房屋800平方米。</t>
  </si>
  <si>
    <t>杨河乡乡村建设示范村项目</t>
  </si>
  <si>
    <t>计划硬化道路及巷道1600平方米，修建排水渠1.5公里，铺设面包砖300平方米，对辖区环境卫生进行综合整治，对村庄进行绿化美化，提升人居环境质量。</t>
  </si>
  <si>
    <t>大庄镇乡村建设示范村项目</t>
  </si>
  <si>
    <t>连王村</t>
  </si>
  <si>
    <t>计划在硬化巷道5200㎡。</t>
  </si>
  <si>
    <t>通过实施乡村治理示范村续建项目，实现生态环境美、人文社会美和生活富裕美的目标。</t>
  </si>
  <si>
    <t>柳梁镇乡村建设示范村项目</t>
  </si>
  <si>
    <t>大庄村</t>
  </si>
  <si>
    <t>计划硬化村社道路1.9公里。</t>
  </si>
  <si>
    <t>“厕所革命”后续服务点建设项目</t>
  </si>
  <si>
    <t>计划为全县18乡镇36个村配套粪污抽吸车36辆。</t>
  </si>
  <si>
    <t>进一步巩固“厕所革命”成果，使各乡镇能常态化开展粪污收集运输，确保厕具坏了有人修、粪污满了有人抽。</t>
  </si>
  <si>
    <t>农村能源
服务中心</t>
  </si>
  <si>
    <t>李威虎</t>
  </si>
  <si>
    <t>2023年中央衔接补助资金34万元。</t>
  </si>
  <si>
    <t>水洛镇“厕所革命”后续服务点建设项目</t>
  </si>
  <si>
    <t>陈洞村、柳咀村</t>
  </si>
  <si>
    <t>在全镇2个行政村配套2方粪污抽吸车各1辆。</t>
  </si>
  <si>
    <t>农村能源服务中心</t>
  </si>
  <si>
    <t>南湖镇“厕所革命”后续服务点建设项目</t>
  </si>
  <si>
    <t>李庄村、高房村</t>
  </si>
  <si>
    <t>朱店镇“厕所革命”后续服务点建设项目</t>
  </si>
  <si>
    <t>万柳村、三合村
董湾村、东街村</t>
  </si>
  <si>
    <t>在全镇4个行政村配套2方粪污抽吸车各1辆。</t>
  </si>
  <si>
    <t>（六）危房改造（农村抗震房改造）</t>
  </si>
  <si>
    <t>农房抗震改造项目</t>
  </si>
  <si>
    <t>计划对全县155户安全性和抗震标准较低的农村低收入群体住房实施抗震改造，其中脱贫户、低保户、易致贫返贫户、分散供养特困人员151户，户均补助2.2万元；低保边缘户、突发严重困难户4户，户均补助1.3万元。</t>
  </si>
  <si>
    <t>提高农房抗震性能，提升农房建设品质,进一步完善农房使用功能。</t>
  </si>
  <si>
    <t>住建局</t>
  </si>
  <si>
    <t>张明军</t>
  </si>
  <si>
    <t>2023年中央衔接补助资金101.12万元。</t>
  </si>
  <si>
    <t>水洛镇农房抗震改造项目</t>
  </si>
  <si>
    <t>计划对1户安全性和抗震标准较低的农村低收入群体住房进行抗震改造。</t>
  </si>
  <si>
    <t>南湖镇农房抗震改造项目</t>
  </si>
  <si>
    <t>计划对4户安全性和抗震标准较低的农村低收入群体住房进行抗震改造。</t>
  </si>
  <si>
    <t>朱店镇农房抗震改造项目</t>
  </si>
  <si>
    <t>计划对7户安全性和抗震标准较低的农村低收入群体住房进行抗震改造。</t>
  </si>
  <si>
    <t>万泉镇农房抗震改造项目</t>
  </si>
  <si>
    <t>计划对9户安全性和抗震标准较低的农村低收入群体住房进行抗震改造。</t>
  </si>
  <si>
    <t>韩店镇农房抗震改造项目</t>
  </si>
  <si>
    <t>计划对8户安全性和抗震标准较低的农村低收入群体住房进行抗震改造。</t>
  </si>
  <si>
    <t>卧龙镇农房抗震改造项目</t>
  </si>
  <si>
    <t>计划对15户安全性和抗震标准较低的农村低收入群体住房进行抗震改造。</t>
  </si>
  <si>
    <t>阳川镇农房抗震改造项目</t>
  </si>
  <si>
    <t>计划对12户安全性和抗震标准较低的农村低收入群体住房进行抗震改造。</t>
  </si>
  <si>
    <t>（七）易地扶贫搬迁贷款贴息</t>
  </si>
  <si>
    <t>易地扶贫搬迁贷款贴息项目</t>
  </si>
  <si>
    <t>水洛镇、南湖镇
朱店镇、韩店镇
阳川镇、卧龙镇
岳堡镇、杨河乡
赵墩乡、柳梁镇
大庄镇、良邑镇
通化镇、永宁镇
郑河乡、南坪镇</t>
  </si>
  <si>
    <t>计划为16个乡镇1413户6326户脱贫户“十三五”期间易地扶贫搬迁项目共贷款36526.324万元进行贴息。</t>
  </si>
  <si>
    <t>为16个乡镇“十三五”期间易地扶贫搬迁项目1413户建档立卡搬迁户贷款贴息135万元。帮助搬迁群众减轻经济负担，带动搬迁稳定增收。</t>
  </si>
  <si>
    <t>发改局</t>
  </si>
  <si>
    <t>赵周瑜</t>
  </si>
  <si>
    <t>城投
公司</t>
  </si>
  <si>
    <t>刘多辉</t>
  </si>
  <si>
    <t>2023年中央衔接补助资金135万元。</t>
  </si>
  <si>
    <t>（八）其他</t>
  </si>
  <si>
    <t>1.以工代赈类项目</t>
  </si>
  <si>
    <t>庄浪县大庄镇老山沟村沟道治理及巷道硬化工程</t>
  </si>
  <si>
    <t>老山沟村</t>
  </si>
  <si>
    <t>计划在老山沟村回填沟头2处，配套排洪渠及200米混凝土板墙；硬化巷道1.5万平方米。</t>
  </si>
  <si>
    <t>该项目实施后，进一步提升老山沟村基础设施建设，改善村容村貌，打造更加舒适的居住环境，促进脱贫攻坚和乡村振兴有效衔接，带动苹果产业发展，对促进当地社会经济发展起到积极作用。</t>
  </si>
  <si>
    <t>2023年中央衔接补助资金（以工代赈资金）387万元。</t>
  </si>
  <si>
    <t>庄浪县良邑镇何川村至陈岔村道路硬化工程</t>
  </si>
  <si>
    <t>何川村
陈岔村</t>
  </si>
  <si>
    <t>计划硬化道路2.6公里，配套边沟1.5公里，涵管4处及生命防护工程等附属设施。</t>
  </si>
  <si>
    <t>完善良邑镇的乡村道路通行为主公共服务设施，提高基础设施服务水平，改善群众出行及生产生活条件，项目实施预计可带动当地务工群众23人，发放劳务报酬51.6万元，有效改善当地群众生产生活条件，促进当地特色优势产业发展、农业增收。</t>
  </si>
  <si>
    <t>2023年中央衔接补助资金（以工代赈资金）163万元。</t>
  </si>
  <si>
    <t>三</t>
  </si>
  <si>
    <t>其他方面</t>
  </si>
  <si>
    <t>（一）就业补助</t>
  </si>
  <si>
    <t>“点对点”组织化输转（专列+包车）项目</t>
  </si>
  <si>
    <t>相关人力
资源机构
劳务中介组织</t>
  </si>
  <si>
    <t>对通过组织开展“门到门、点对点、一站式”直达包车输送劳动力返岗务工的人力资源服务机构和劳务中介组织包车产生的实际费用，给予交通费用补助。</t>
  </si>
  <si>
    <t>通过“点对点”组织输转务工人员返岗，增加务工收入。</t>
  </si>
  <si>
    <t>人社局</t>
  </si>
  <si>
    <t>刘宣斌</t>
  </si>
  <si>
    <t>就业中心
相关乡镇</t>
  </si>
  <si>
    <t>张宗贤
相关乡镇长</t>
  </si>
  <si>
    <t>2023年省级衔接补助资金40万元。</t>
  </si>
  <si>
    <t>（二）就业培训</t>
  </si>
  <si>
    <t>脱贫及边缘易致贫劳动力技能培训项目</t>
  </si>
  <si>
    <t>紧紧围绕全县九大产业链发展，结合脱贫户和边缘户劳动力实际，创新培训模式，开展脱贫和易致贫劳动力技能培训1150人，其中果树工480人，家畜饲养员260人，电焊工150人，家政服务员60人，保安员30人，农村手工艺品制作40人，中式烹调师130人。按照每人补助1000-2000元的标准，计划培训25期，每期7-10天。</t>
  </si>
  <si>
    <t>通过实用技术培训，充分调动脱贫人口、农村低收入人口等群体就业主动性，有效实现脱贫人口、农村低收入人口等群体就近就地稳岗就业和持续增收。</t>
  </si>
  <si>
    <t>就业中心
各乡镇</t>
  </si>
  <si>
    <t>2023年省级衔接补助资金150万元。</t>
  </si>
  <si>
    <t>水洛镇脱贫及边缘易致贫劳动力培训项目</t>
  </si>
  <si>
    <t>紧紧围绕全镇果品主导产业，结合脱贫户、边缘户劳动力实际，创新培训模式，培训农村脱贫及边缘易致贫劳动力70人，其中果树工30人，电焊工20人，中式烹调师20人。</t>
  </si>
  <si>
    <t>就业中心
水洛镇</t>
  </si>
  <si>
    <t>张宗贤
郑健龙</t>
  </si>
  <si>
    <t>南湖镇脱贫及边缘易致贫劳动力培训项目</t>
  </si>
  <si>
    <t>紧紧围绕全镇果品主导产业，结合脱贫户、边缘户劳动力实际，创新培训模式，培训农村脱贫及边缘易致贫劳动力70人，其中果树工45人，电焊工15人，中式烹调师10人。</t>
  </si>
  <si>
    <t>就业中心
南湖镇</t>
  </si>
  <si>
    <t>张宗贤
靳国壁</t>
  </si>
  <si>
    <t>朱店镇脱贫及边缘易致贫劳动力培训项目</t>
  </si>
  <si>
    <t>紧紧围绕全镇果品主导产业和劳务经济，结合脱贫户、边缘户劳动力实际，创新培训模式，培训农村脱贫及边缘易致贫劳动力60人，其中果树工45人，电焊工15人。</t>
  </si>
  <si>
    <t>就业中心
朱店镇</t>
  </si>
  <si>
    <t>张宗贤
苏甲宾</t>
  </si>
  <si>
    <t>万泉镇脱贫及边缘易致贫劳动力培训项目</t>
  </si>
  <si>
    <t>紧紧围绕全镇果品主导产业，开展果树工等技能培训，培训农村脱贫及边缘易致贫劳动力50人，其中果树工20人，中式烹调师20人，电焊工10人。</t>
  </si>
  <si>
    <t>就业中心
万泉镇</t>
  </si>
  <si>
    <t>张宗贤
郭翔</t>
  </si>
  <si>
    <t>韩店镇脱贫及边缘易致贫劳动力培训项目</t>
  </si>
  <si>
    <t>结合脱贫户、边缘户劳动力实际，创新培训模式，培训农村脱贫及边缘易致贫劳动力60人，其中家畜饲养工35人，电焊工25人。</t>
  </si>
  <si>
    <t>就业中心
韩店镇</t>
  </si>
  <si>
    <t>张宗贤
苏立君</t>
  </si>
  <si>
    <t>卧龙镇脱贫及边缘易致贫劳动力培训项目</t>
  </si>
  <si>
    <t>紧紧围绕全镇果品主导产业，结合脱贫户、边缘户劳动力实际，创新培训模式，培训农村脱贫及边缘易致贫劳动力60人，其中果树工50人，电焊工10人。</t>
  </si>
  <si>
    <t>就业中心
卧龙镇</t>
  </si>
  <si>
    <t>张宗贤
韩贤平</t>
  </si>
  <si>
    <t>阳川镇脱贫及边缘易致贫劳动力培训项目</t>
  </si>
  <si>
    <t>紧紧围绕全镇果品主导产业和劳务经济，结合脱贫户、边缘户劳动力实际，创新培训模式，培训农村脱贫及边缘易致贫劳动力60人，其中果树工50人，电焊工10人。</t>
  </si>
  <si>
    <t>就业中心
阳川镇</t>
  </si>
  <si>
    <t>张宗贤
石仁俊</t>
  </si>
  <si>
    <t>盘安镇脱贫及边缘易致贫劳动力培训项目</t>
  </si>
  <si>
    <t>结合脱贫户、边缘户劳动力实际，创新培训模式，培训农村脱贫及边缘易致贫劳动力60人，工种为果树工。</t>
  </si>
  <si>
    <t>就业中心
盘安镇</t>
  </si>
  <si>
    <t>张宗贤
文红伟</t>
  </si>
  <si>
    <t>大庄镇脱贫及边缘易致贫劳动力培训项目</t>
  </si>
  <si>
    <t>围绕全镇果品主导产业和肉牛养殖，结合脱贫户、边缘户劳动力实际，创新培训模式，培训农村脱贫及边缘易致贫劳动力70人，其中果树工60人，电焊工10人。</t>
  </si>
  <si>
    <t>就业中心
大庄镇</t>
  </si>
  <si>
    <t>张宗贤
马库和</t>
  </si>
  <si>
    <t>通化镇脱贫及边缘易致贫劳动力培训项目</t>
  </si>
  <si>
    <t>紧密结合全镇肉牛养殖和劳务产业发展，结合脱贫户、边缘户劳动力实际，创新培训模式，培训农村脱贫及边缘易致贫劳动力70，其中果树工25人，家畜饲养工35人，电焊工10人。</t>
  </si>
  <si>
    <t>就业中心
通化镇</t>
  </si>
  <si>
    <t>张宗贤
何玉柱</t>
  </si>
  <si>
    <t>永宁镇脱贫及边缘易致贫劳动力培训项目</t>
  </si>
  <si>
    <t>紧密结合全镇劳务产业发展，结合脱贫户、边缘户劳动力实际，创新培训模式，培训农村脱贫及边缘易致贫劳动力70人，其中家政服务员30人，保安员30人，电焊工10人。</t>
  </si>
  <si>
    <t>就业中心
永宁镇</t>
  </si>
  <si>
    <t>张宗贤
张  荣</t>
  </si>
  <si>
    <t>良邑镇脱贫及边缘易致贫劳动力培训项目</t>
  </si>
  <si>
    <t>紧紧围绕全镇劳务产业发展，结合脱贫户、边缘户劳动力实际，创新培训模式，培训农村脱贫及边缘易致贫劳动力60人，其中农村手工艺品制作40人，中式烹调师20人。</t>
  </si>
  <si>
    <t>就业中心
良邑镇</t>
  </si>
  <si>
    <t>张宗贤
石晓东</t>
  </si>
  <si>
    <t>岳堡镇脱贫及边缘易致贫劳动力培训项目</t>
  </si>
  <si>
    <t>紧紧围绕全镇劳务产业发展，结合脱贫户、边缘户劳动力实际，创新培训模式，培训农村脱贫及边缘易致贫劳动力60人，其中家畜饲养员40人，中式烹调师20人。</t>
  </si>
  <si>
    <t>就业中心
岳堡镇</t>
  </si>
  <si>
    <t>张宗贤
王彤彤</t>
  </si>
  <si>
    <t>柳梁镇脱贫及边缘易致贫劳动力培训项目</t>
  </si>
  <si>
    <t>紧紧围绕全镇劳务产业发展，结合脱贫户、边缘户劳动力实际，创新培训模式，培训农村脱贫及边缘易致贫劳动力60人，其中家畜饲养员35人，中式烹调师20人，其他工种5人。</t>
  </si>
  <si>
    <t>就业中心
柳梁镇</t>
  </si>
  <si>
    <t>张宗贤
马平原</t>
  </si>
  <si>
    <t>南坪镇脱贫及边缘易致贫劳动力培训项目</t>
  </si>
  <si>
    <t>紧紧围绕全镇肉牛养殖和劳务产业发展，结合脱贫户、边缘户劳动力实际，创新培训模式，培训农村脱贫及边缘易致贫劳动力70人，其中家畜饲养员30人，电焊工10人，家政服务员30人。</t>
  </si>
  <si>
    <t>就业中心
南坪镇</t>
  </si>
  <si>
    <t>张宗贤
张  焘</t>
  </si>
  <si>
    <t>杨河乡脱贫及边缘易致贫劳动力培训项目</t>
  </si>
  <si>
    <t>紧紧围绕全乡肉牛养殖和劳务产业发展，开展家畜饲养等技能培训，培训农村脱贫及边缘易致贫劳动力60人，其中家畜饲养员工35人，电焊工10人，其他工种15人。</t>
  </si>
  <si>
    <t>就业中心
杨河乡</t>
  </si>
  <si>
    <t>张宗贤
张智灜</t>
  </si>
  <si>
    <t>赵墩乡脱贫及边缘易致贫劳动力培训项目</t>
  </si>
  <si>
    <t>紧紧围绕全乡肉牛养殖和劳务产业发展，结合脱贫户、边缘户劳动力实际，创新培训模式，培训农村脱贫及边缘易致贫劳动力70人，其中家畜饲养员25人，电焊工10人，其他工种35人。</t>
  </si>
  <si>
    <t>就业中心
赵墩乡</t>
  </si>
  <si>
    <t>张宗贤
李亚辉</t>
  </si>
  <si>
    <t>郑河乡脱贫及边缘易致贫劳动力培训项目</t>
  </si>
  <si>
    <t>紧紧围绕全乡肉牛养殖和劳务产业发展，结合脱贫户、边缘户劳动力实际，创新培训模式，培训农村脱贫及边缘易致贫劳动力70人，其中家畜饲养员25人，中式烹调师20人，其他工种25人。</t>
  </si>
  <si>
    <t>就业中心
郑河乡</t>
  </si>
  <si>
    <t>张宗贤
李  伟</t>
  </si>
  <si>
    <t>（三）致富带头人（高素质农民培训）</t>
  </si>
  <si>
    <t>现代农业产业带头人示范培训项目</t>
  </si>
  <si>
    <t>围绕乡村振兴和农业农村现代化需要,立足县域肉牛、苹果、蔬菜、种薯、中药材农业产业链建设技术和人才需求，通过对种养大户和家庭农场主、农民合作社等新型农业经营主体的带头人、技术骨干等产业带头人，采取“传帮带”的培训方式，在田间地头、农业生产一线，讲授现代农业实用技术、科技信息、经营管理知识，组织观摩学习现代农业生产经营的典型经验和成功案例，突出实践操作培训和实训实习，示范带动培训现代农业产业带头人1000人，人均培训标准800元。</t>
  </si>
  <si>
    <t>引领带动农业农村人才队伍素质整体提升，带动小农户与现代农业产业链有机衔接，保障粮食安全、农产品有效供给，推动农业产业振兴。</t>
  </si>
  <si>
    <t>农广校</t>
  </si>
  <si>
    <t>董旭生</t>
  </si>
  <si>
    <t>2023年省级衔接补助资金80万元。</t>
  </si>
  <si>
    <t>朱店镇现代农业产业带头人示范培训项目</t>
  </si>
  <si>
    <t>围绕乡村振兴和农业农村现代化需要,立足苹果产业链建设技术和人才需求，举办现代农业产业带头人培训班1期，培训50人，培训7天，人均培训标准800元。</t>
  </si>
  <si>
    <t xml:space="preserve">
农广校
</t>
  </si>
  <si>
    <t>万泉镇现代农业产业带头人示范培训项目</t>
  </si>
  <si>
    <t>王岔村</t>
  </si>
  <si>
    <t>阳川镇现代农业产业带头人示范培训项目</t>
  </si>
  <si>
    <t>大庄镇现代农业产业带头人示范培训项目</t>
  </si>
  <si>
    <t>卧龙镇现代农业产业带头人示范培训项目</t>
  </si>
  <si>
    <t>山集村、山赵村</t>
  </si>
  <si>
    <t>围绕乡村振兴和农业农村现代化需要,立足苹果产业链建设技术和人才需求，举办现代农业产业带头人培训班2期，培训100人，培训7天，人均培训标准800元。</t>
  </si>
  <si>
    <t>赵墩乡现代农业产业带头人示范培训项目</t>
  </si>
  <si>
    <t>裴堡村</t>
  </si>
  <si>
    <t>杨河乡现代农业产业带头人示范培训项目</t>
  </si>
  <si>
    <t>水洛镇现代农业产业带头人示范培训项目</t>
  </si>
  <si>
    <t>吊沟村</t>
  </si>
  <si>
    <t>围绕乡村振兴和农业农村现代化需要,立足肉牛产业链建设技术和人才需求，举办现代农业产业带头人培训班1期，培训50人，培训7天，人均培训标准800元。</t>
  </si>
  <si>
    <t>南坪镇现代农业产业带头人示范培训项目</t>
  </si>
  <si>
    <t>良邑镇现代农业产业带头人示范培训项目</t>
  </si>
  <si>
    <t>陈峡村</t>
  </si>
  <si>
    <t>韩店镇现代农业产业带头人示范培训项目</t>
  </si>
  <si>
    <t>柳梁镇现代农业产业带头人示范培训项目</t>
  </si>
  <si>
    <t>永宁镇现代农业产业带头人示范培训项目</t>
  </si>
  <si>
    <t>谈街村 漫湾村</t>
  </si>
  <si>
    <t>围绕乡村振兴和农业农村现代化需要,立足肉牛产业链建设技术和人才需求，举办现代农业产业带头人培训班2期，培训100人，培训7天，人均培训标准800元。</t>
  </si>
  <si>
    <t>盘安镇现代农业产业带头人示范培训项目</t>
  </si>
  <si>
    <t>王上村</t>
  </si>
  <si>
    <t>通化镇现代农业产业带头人示范培训项目</t>
  </si>
  <si>
    <t>通边村</t>
  </si>
  <si>
    <t>围绕乡村振兴和农业农村现代化需要,立足种薯产业链建设技术和人才需求，举办现代农业产业带头人培训班1期，培训50人，培训天数7天，人均培训标准800元。</t>
  </si>
  <si>
    <t>南湖镇现代农业产业带头人示范培训项目</t>
  </si>
  <si>
    <t>围绕乡村振兴和农业农村现代化需要,立足蔬菜产业链建设技术和人才需求，举办现代农业产业带头人培训班1期，培训50人，培训7天，人均培训标准800元。</t>
  </si>
  <si>
    <t>岳堡镇现代农业产业带头人示范培训项目</t>
  </si>
  <si>
    <t>郑河乡现代农业产业带头人示范培训项目</t>
  </si>
  <si>
    <t>围绕乡村振兴和农业农村现代化需要,立足中药材产业链建设技术和人才需求，举办现代农业产业带头人培训班1期，培训50人，培训7天，人均培训标准800元。</t>
  </si>
  <si>
    <t>（四）农业技术培训</t>
  </si>
  <si>
    <t>现代果园管理技术培训项目</t>
  </si>
  <si>
    <t>水洛镇、南湖镇
朱店镇、万泉镇
卧龙镇、阳川镇
大庄镇、良邑镇
南坪镇、盘安镇
岳堡镇、杨河乡
赵墩乡、柳梁镇</t>
  </si>
  <si>
    <t>计划对全县14个果园乡镇年龄在18-60岁的810户脱贫不稳定户、边缘易致贫户、突发严重困难户的果农，主要开展以现代农业（苹果）建园技术、单果管理、绿色病虫害防控技术、果树轻简化管理、互联网+果品销售等为主的技术培训。按照300元/人的标准发放修剪工具及相关技术资料等培训物资。通过培训使培训人员达到全面掌握现代果园管理技术，并能独立管理果园的目的。</t>
  </si>
  <si>
    <t>通过该项目的实施，有效解决果园管理技术参差不齐、缺技术的问题，进一步提升果园标准化管理水平，达到早果、丰产、优质、高效的目标，使果品商品率提高到95%以上，亩收入增加1500元以上。户均增收220元，人均纯收入50元。</t>
  </si>
  <si>
    <t>果业站  
相关乡镇</t>
  </si>
  <si>
    <t>刘  军
相关乡镇长</t>
  </si>
  <si>
    <t>2023年省级衔接补助资金24.3万元。</t>
  </si>
  <si>
    <t>南湖镇现代果园管理技术培训项目</t>
  </si>
  <si>
    <t>按照每人300元的标准，计划对全镇16个村的脱贫不稳定户、边缘易致贫户、突发严重困难户共计67人重点开展以苹果生产为主的技术培训，提高三类户技能，增加产业收入。</t>
  </si>
  <si>
    <t>通过项目实施，切实提高三类户技能，增加产业收入。</t>
  </si>
  <si>
    <t>果业站  
南湖镇</t>
  </si>
  <si>
    <t>万泉镇现代果园管理技术培训项目</t>
  </si>
  <si>
    <t>计划对全镇21个行政村95户脱贫不稳定户、边缘易致贫户、突发严重困难户，开展以现代农业（苹果）建园技术、单果管理、绿色病虫害防控技术、果树轻简化管理、互联网+果品销售等为主的技术培训，以加快“三类户”果园转型升级。依托培训，使“三类户”全面掌握现代果园管理技术，并达到独立管理果园的目的，并为每户监测对象发放修剪工具及相关技术资料等培训物资，每户需培训资金300元。</t>
  </si>
  <si>
    <t>解决果园管理技术参差不齐、缺技术问题，进一步提升果园标准化管理程度，达到早果丰产，使果品商品率提高10%，亩收入增加1500元以上。户均增收220元，人均纯收入50元。</t>
  </si>
  <si>
    <t>果业站  
万泉镇</t>
  </si>
  <si>
    <t>阳川镇现代果园管理技术培训项目</t>
  </si>
  <si>
    <t>计划对107户脱贫不稳定户、边缘易致贫户、突发严重困难户，按照每人300元的标准，重点开展以苹果生产为主的技术培训，提高三类户技能，增加产业收入。</t>
  </si>
  <si>
    <t>果业站  
阳川镇</t>
  </si>
  <si>
    <t>朱店镇现代果园管理技术培训项目</t>
  </si>
  <si>
    <t>按照每人300元的标准，计划对全镇21个村的脱贫不稳定户、边缘易致贫户、突发严重困难户共计90人重点开展以苹果生产为主的技术培训，提高三类户技能，增加产业收入。</t>
  </si>
  <si>
    <t>果业站  
朱店镇</t>
  </si>
  <si>
    <t>盘安镇现代农业（苹果）技术培训项目</t>
  </si>
  <si>
    <t>岔李村、马家村
申湾村、湾李村
王宫村、吴陈村
杨宋村、周家村</t>
  </si>
  <si>
    <t>计划对全镇18个村年龄在18-60岁的63户监测户、边缘户。主要开展以现代农业（苹果）建园技术、单果管理、绿色病虫害防控技术、果树轻简化管理、互联网+果品销售等为主的技术培训，以加快监测户、边缘户果园转型升级。为每户监测户、边缘户发放修剪工具及相关技术资料等培训物资，每户需培训资金300元。</t>
  </si>
  <si>
    <t>解决果园管理技术参差不齐、缺技术问题，进一步提升果园标准化管理程度，达到早果丰产，使果品商品率提高10%，亩收入增加1500元以上。户均增收210元，人均纯收入42元。</t>
  </si>
  <si>
    <t>果业站  
盘安镇</t>
  </si>
  <si>
    <t>南坪镇现代果园管理技术培训项目</t>
  </si>
  <si>
    <t>计划对全镇7个果园村年龄在18-60岁的18户脱贫不稳定户、边缘易致贫户、突发严重困难户。重点开展以苹果生产为主的技术培训。</t>
  </si>
  <si>
    <t>果业站  
南坪镇</t>
  </si>
  <si>
    <t>赵墩乡现代果园管理技术培训项目</t>
  </si>
  <si>
    <t>阳川村、孙庙村
蛟寺村、梨湾村
井沟村、赵墩村
蛟掌村、关道村
牡丹村、王堡村</t>
  </si>
  <si>
    <t>按照每人300元的标准，计划对70户有果园的脱贫不稳定户、边缘易致贫户、突发严重困难户重点开展以苹果生产为主的技术培训，提高三类户技能，增加产业收入。</t>
  </si>
  <si>
    <t>果业站  
赵墩乡</t>
  </si>
  <si>
    <t>岳堡镇现代果园管理技术培训项目</t>
  </si>
  <si>
    <t>计划对全镇3个行政村8户脱贫不稳定户、边缘易致贫户、突发严重困难户，开展以现代农业（苹果）建园技术、单果管理、绿色病虫害防控技术、果树轻简化管理、互联网+果品销售等为主的技术培训，以加快“三类户”果园转型升级。依托培训，使“三类户”全面掌握现代果园管理技术，并达到独立管理果园的目的，并为每户监测对象发放修剪工具及相关技术资料等培训物资，每户需培训资金300元。</t>
  </si>
  <si>
    <t>果业站  
岳堡镇</t>
  </si>
  <si>
    <t>水洛镇现代果园管理技术培训项目</t>
  </si>
  <si>
    <t>计划对全镇7个行政村34户脱贫不稳定户、边缘易致贫户、突发严重困难户，开展以现代农业（苹果）建园技术、单果管理、绿色病虫害防控技术、果树轻简化管理、互联网+果品销售等为主的技术培训，以加快“三类户”果园转型升级。依托培训，使“三类户”全面掌握现代果园管理技术，并达到独立管理果园的目的，并为每户监测对象发放修剪工具及相关技术资料等培训物资，每户需培训资金300元。</t>
  </si>
  <si>
    <t>果业站  
水洛镇</t>
  </si>
  <si>
    <t>卧龙镇现代果园管理技术培训项目</t>
  </si>
  <si>
    <t>仇梁村、郝家村
何家村、后梁村
马沟村、山集村
石山村、苏山村
孙河村、魏山村
魏湾村、下杨村
阴李村、张山村
张余村</t>
  </si>
  <si>
    <t>计划对全镇94户脱贫不稳定户、边缘易致贫户、突发严重困难户，计划投资2.82万元，按照每人300元的标准，重点开展以苹果生产为主的技术培训，提高三类户技能，增加产业收入。</t>
  </si>
  <si>
    <t>果业站  
卧龙镇</t>
  </si>
  <si>
    <t>大庄镇现代果园管理技术培训项目</t>
  </si>
  <si>
    <t>大庄村、杜家村
上李村、杨局村
张山村、丁山村
梁山村、老山沟
刘庙村、刘沟村
连王村、南湾村
下王村、王山村
小湾村、青龙沟</t>
  </si>
  <si>
    <t>计划对全镇76户脱贫不稳定户、边缘易致贫户、突发严重困难户，计划投资2.28万元，按照每人300元的标准，重点开展以苹果生产为主的技术培训，提高三类户技能，增加产业收入。</t>
  </si>
  <si>
    <t>果业站  
大庄镇</t>
  </si>
  <si>
    <t>良邑镇现代果园管理技术培训项目</t>
  </si>
  <si>
    <t>良邑村、滴水崖
李咀村、杨李湾
杨王村、苏苗塬</t>
  </si>
  <si>
    <t>按照每人300元的标准，对良邑村、滴水崖村、李咀村、杨李湾村、杨王村、苏苗塬村6个村21户脱贫不稳定户、边缘易致贫户、突发严重困难户，开展以现代农业（苹果）建园技术、单果管理、绿色病虫害防控技术、果树轻简化管理、互联网+果品销售等为主的技术培训，以加快“三类户”果园转型升级。依托培训，使“三类户”全面掌握现代果园管理技术，并达到独立管理果园的目的，并发放修剪工具及相关技术资料等培训物资。</t>
  </si>
  <si>
    <t>果业站  
良邑镇</t>
  </si>
  <si>
    <t>杨河乡现代果园管理技术培训项目</t>
  </si>
  <si>
    <t>李润村、马寺村
逯岔村、寺岔村
王湾村、元咀村</t>
  </si>
  <si>
    <t>计划对全乡6个村年龄在18-60岁的36户脱贫不稳定户、边缘易致贫户、突发严重困难户的果农，主要开展以现代农业（苹果）建园技术、单果管理、绿色病虫害防控技术、果树轻简化管理、互联网+果品销售等为主的技术培训。计划按照300元/人的标准发放修剪工具及相关技术资料等培训物资。通过培训使培训人员达到全面掌握现代果园管理技术，并能独立管理果园的目的，</t>
  </si>
  <si>
    <t>果业站  
杨河乡</t>
  </si>
  <si>
    <t>柳梁镇现代果园管理技术培训项目</t>
  </si>
  <si>
    <t>对柳梁镇31户脱贫不稳定户、边缘易致贫户、突发严重困难户，按照每人300元的标准，重点开展以苹果生产为主的技术培训，提高三类户技能，增加产业收入。</t>
  </si>
  <si>
    <t>果业站  
柳梁镇</t>
  </si>
  <si>
    <t>（五）雨露计划职业教育</t>
  </si>
  <si>
    <t>“雨露计划”职业技能培训补助项目</t>
  </si>
  <si>
    <t>一是计划对全县2023年春季学期在校的所有接受中等、高等职业教育的脱贫户、监测对象家庭新成长劳动力约6100人进行补助，每人0.15万元；二是计划对全县2023年秋季学期在校的所有接受中等、高等职业教育的脱贫户、监测对象家庭新成长劳动力约6100人进行补助，每人0.15万元。</t>
  </si>
  <si>
    <t>通过项目实施，为全县春秋两季在校的所有接受中等、高等职业教育的脱贫户家庭（含监测帮扶对象家庭）学生进行补助，逐步提高了农村脱贫家庭子女初、高中毕业后接受中、高等职业教育的比例， 确保每个有意愿的脱贫家庭新成长劳动力学会一项实用技能，就业创业能力得到提升，家庭工作性收入占比显著提高，实现一人长期就业，全家增收致富的目标。</t>
  </si>
  <si>
    <t>乡村振兴事务服务中心
各乡镇</t>
  </si>
  <si>
    <t>杨甲锁
各乡镇长</t>
  </si>
  <si>
    <t>2023年中央衔接补助资金1000万元。</t>
  </si>
  <si>
    <t>大庄镇“雨露计划”职业技能培训补助项目</t>
  </si>
  <si>
    <t>计划对大庄镇2023年春季学期在校的所有接受中等、高等职业教育的脱贫户、监测对象家庭新成长劳动力进行补助，每人0.15万元，共440人66万元；</t>
  </si>
  <si>
    <t>通过项目实施，为全镇春秋两季在校的所有接受中等、高等职业教育的脱贫户家庭（含监测帮扶对象家庭）学生进行补助，逐步提高了农村脱贫家庭子女初、高中毕业后接受中、高等职业教育的比例， 确保每个有意愿的脱贫家庭新成长劳动力学会一项实用技能，就业创业能力得到提升，家庭工作性收入占比显著提高，实现一人长期就业，全家增收致富的目标。</t>
  </si>
  <si>
    <t>韩店镇“雨露计划”职业技能培训补助项目</t>
  </si>
  <si>
    <t>计划对韩店镇2023年春季学期在校的所有接受中等、高等职业教育的脱贫户、监测对象家庭新成长劳动力进行补助，每人0.15万元，共646人96.9万元；</t>
  </si>
  <si>
    <t>良邑镇“雨露计划”职业技能培训补助项目</t>
  </si>
  <si>
    <t>计划对良邑镇2023年春季学期在校的所有接受中等、高等职业教育的脱贫户、监测对象家庭新成长劳动力进行补助，每人0.15万元，共313人46.95万元；</t>
  </si>
  <si>
    <t>通过项目实施，为全镇春季在校的所有接受中等、高等职业教育的脱贫户家庭（含监测帮扶对象家庭）学生进行补助，逐步提高了农村脱贫家庭子女初、高中毕业后接受中、高等职业教育的比例， 确保每个有意愿的脱贫家庭新成长劳动力学会一项实用技能，就业创业能力得到提升，家庭工作性收入占比显著提高，实现一人长期就业，全家增收致富的目标。</t>
  </si>
  <si>
    <t>柳梁镇“雨露计划”职业技能培训补助项目</t>
  </si>
  <si>
    <t>计划对柳梁镇2023年春季学期在校的所有接受中等、高等职业教育的脱贫户、监测对象家庭新成长劳动力进行补助，每人0.15万元，共400人60万元；</t>
  </si>
  <si>
    <t>南湖镇“雨露计划”职业技能培训补助项目</t>
  </si>
  <si>
    <t>计划对南湖镇2023年春季学期在校的所有接受中等、高等职业教育的脱贫户、监测对象家庭新成长劳动力进行补助，每人0.15万元，共220人33万元；</t>
  </si>
  <si>
    <t>南坪镇“雨露计划”职业技能培训补助项目</t>
  </si>
  <si>
    <t>计划对南坪镇2023年春季学期在校的所有接受中等、高等职业教育的脱贫户、监测对象家庭新成长劳动力进行补助，每人0.15万元，共320人48万元；</t>
  </si>
  <si>
    <t>盘安镇“雨露计划”职业技能培训补助项目</t>
  </si>
  <si>
    <t>岔李村、颉崖村
雷家村、马家村
申湾村、孙沟村
焦湾村、牡丹村
托神村、湾李村
王宫村、王下村
吴陈村、杨宋村
周家村、王上村
樊庙村、刘陈村</t>
  </si>
  <si>
    <t>计划对盘安镇2023年春季学期在校的所有接受中等、高等职业教育的脱贫户、监测对象家庭新成长劳动力进行补助，每人0.15万元，共660人99万元；</t>
  </si>
  <si>
    <t>水洛镇“雨露计划”职业技能培训补助项目</t>
  </si>
  <si>
    <t>李碾村、徐碾村                 何马村、新兴村                   新光村、文湾村                  柳咀村、陈洞村                      胡沟村、郭堡村                    二李村、吊沟村
中川村、西关村
贺庄村、崖王村</t>
  </si>
  <si>
    <t>计划对水洛镇2023年春季学期在校的所有接受中等、高等职业教育的脱贫户、监测对象家庭新成长劳动力进行补助，每人0.15万元，共313人46.95万元；</t>
  </si>
  <si>
    <t>通化镇“雨露计划”职业技能培训补助项目</t>
  </si>
  <si>
    <t>计划对通化镇2023年春季学期在校的所有接受中等、高等职业教育的脱贫户、监测对象家庭新成长劳动力进行补助，每人0.15万元，共400人60万元；</t>
  </si>
  <si>
    <t>万泉镇“雨露计划”职业技能培训补助项目</t>
  </si>
  <si>
    <t>计划对万泉镇2023年春季学期在校的所有接受中等、高等职业教育的脱贫户、监测对象家庭新成长劳动力进行补助，每人0.15万元，共233人34.95万元；</t>
  </si>
  <si>
    <t>卧龙镇“雨露计划”职业技能培训补助项目</t>
  </si>
  <si>
    <t>计划对卧龙镇2023年春季学期在校的所有接受中等、高等职业教育的脱贫户、监测对象家庭新成长劳动力进行补助，每人0.15万元，共606人90.9万元；</t>
  </si>
  <si>
    <t>阳川镇“雨露计划”职业技能培训补助项目</t>
  </si>
  <si>
    <t>大湾村、台咀村                  红坡村、李咀村                岳坪村、王源村                   三益村、赵湾村                李湾村、刘湾村                  下堡村、新沟村                 孙王村、苟岔村                   东湾村、西湾村</t>
  </si>
  <si>
    <t>计划对阳川镇2023年春季学期在校的所有接受中等、高等职业教育的脱贫户、监测对象家庭新成长劳动力进行补助，每人0.15万元，共253人37.95万元；</t>
  </si>
  <si>
    <t>杨河乡“雨露计划”职业技能培训补助项目</t>
  </si>
  <si>
    <t>计划对杨河乡2023年春季学期在校的所有接受中等、高等职业教育的脱贫户、监测对象家庭新成长劳动力进行补助，每人0.15万元，共280人42万元；</t>
  </si>
  <si>
    <t>永宁镇“雨露计划”职业技能培训补助项目</t>
  </si>
  <si>
    <t>计划对永宁镇2023年春季学期在校的所有接受中等、高等职业教育的脱贫户、监测对象家庭新成长劳动力进行补助，每人0.15万元，共346人51.9万元；</t>
  </si>
  <si>
    <t>岳堡镇“雨露计划”职业技能培训补助项目</t>
  </si>
  <si>
    <t>计划对岳堡镇2023年春季学期在校的所有接受中等、高等职业教育的脱贫户、监测对象家庭新成长劳动力进行补助，每人0.15万元，共213人31.95万元；</t>
  </si>
  <si>
    <t>赵墩乡“雨露计划”职业技能培训补助项目</t>
  </si>
  <si>
    <t>阳川村、孙庙村
大庄村、井沟村
梨湾村、蛟寺寺
赵墩村、王堡沟
关道村、牡丹村
裴堡村、蛟掌村
石咀村</t>
  </si>
  <si>
    <t>计划对赵墩乡2023年春季学期在校的所有接受中等、高等职业教育的脱贫户、监测对象家庭新成长劳动力进行补助，每人0.15万元，共273人40.95万元；</t>
  </si>
  <si>
    <t>郑河乡“雨露计划”职业技能培训补助项目</t>
  </si>
  <si>
    <t>计划对郑河乡2023年春季学期在校的所有接受中等、高等职业教育的脱贫户、监测对象家庭新成长劳动力进行补助，每人0.15万元，共346人52万元；</t>
  </si>
  <si>
    <t>朱店镇“雨露计划”职业技能培训补助项目</t>
  </si>
  <si>
    <t>计划对朱店镇2023年春季学期在校的所有接受中等、高等职业教育的脱贫户、监测对象家庭新成长劳动力进行补助，每人0.15万元，共404人60.6万元；</t>
  </si>
  <si>
    <t>（六）其它</t>
  </si>
  <si>
    <t>项目管理费</t>
  </si>
  <si>
    <t>各乡镇
县直相关单位</t>
  </si>
  <si>
    <t>用于项目的前期设计、评审、招标、监理以及验收等与项目管理相关的支出。</t>
  </si>
  <si>
    <t>完善项目档案资料，提高项目管理水平。</t>
  </si>
  <si>
    <t>__</t>
  </si>
  <si>
    <t>2023年中央衔接补助资金350万元。</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</si>
</sst>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Red]\(0.00\)"/>
    <numFmt numFmtId="178" formatCode="0.00_ "/>
    <numFmt numFmtId="179" formatCode="0.0000_ "/>
  </numFmts>
  <fonts count="46">
    <font>
      <sz val="11"/>
      <color theme="1"/>
      <name val="宋体"/>
      <charset val="134"/>
      <scheme val="minor"/>
    </font>
    <font>
      <sz val="9"/>
      <name val="黑体"/>
      <charset val="134"/>
    </font>
    <font>
      <sz val="9"/>
      <name val="方正小标宋简体"/>
      <charset val="134"/>
    </font>
    <font>
      <sz val="9"/>
      <name val="宋体"/>
      <charset val="134"/>
    </font>
    <font>
      <b/>
      <sz val="10"/>
      <name val="宋体"/>
      <charset val="134"/>
    </font>
    <font>
      <b/>
      <sz val="11"/>
      <color theme="1"/>
      <name val="宋体"/>
      <charset val="134"/>
      <scheme val="minor"/>
    </font>
    <font>
      <sz val="11"/>
      <name val="宋体"/>
      <charset val="134"/>
      <scheme val="minor"/>
    </font>
    <font>
      <b/>
      <sz val="10"/>
      <color theme="1"/>
      <name val="宋体"/>
      <charset val="134"/>
      <scheme val="minor"/>
    </font>
    <font>
      <b/>
      <sz val="10"/>
      <color theme="1"/>
      <name val="宋体"/>
      <charset val="134"/>
    </font>
    <font>
      <sz val="10"/>
      <name val="宋体"/>
      <charset val="134"/>
    </font>
    <font>
      <sz val="12"/>
      <name val="黑体"/>
      <charset val="134"/>
    </font>
    <font>
      <sz val="24"/>
      <name val="方正小标宋简体"/>
      <charset val="134"/>
    </font>
    <font>
      <sz val="22"/>
      <name val="方正小标宋简体"/>
      <charset val="134"/>
    </font>
    <font>
      <sz val="10"/>
      <name val="方正小标宋简体"/>
      <charset val="134"/>
    </font>
    <font>
      <b/>
      <sz val="9"/>
      <name val="黑体"/>
      <charset val="134"/>
    </font>
    <font>
      <b/>
      <sz val="12"/>
      <name val="楷体"/>
      <charset val="134"/>
    </font>
    <font>
      <b/>
      <sz val="12"/>
      <name val="仿宋_GB2312"/>
      <charset val="134"/>
    </font>
    <font>
      <b/>
      <sz val="10"/>
      <name val="宋体"/>
      <charset val="134"/>
      <scheme val="minor"/>
    </font>
    <font>
      <b/>
      <sz val="9"/>
      <name val="宋体"/>
      <charset val="134"/>
    </font>
    <font>
      <sz val="12"/>
      <color theme="1"/>
      <name val="黑体"/>
      <charset val="134"/>
    </font>
    <font>
      <sz val="10"/>
      <color theme="1"/>
      <name val="宋体"/>
      <charset val="134"/>
      <scheme val="minor"/>
    </font>
    <font>
      <sz val="10"/>
      <name val="黑体"/>
      <charset val="134"/>
    </font>
    <font>
      <sz val="10"/>
      <name val="宋体"/>
      <charset val="134"/>
      <scheme val="minor"/>
    </font>
    <font>
      <b/>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8"/>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theme="1"/>
      <name val="Tahoma"/>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24" fillId="2" borderId="0" applyNumberFormat="0" applyBorder="0" applyAlignment="0" applyProtection="0">
      <alignment vertical="center"/>
    </xf>
    <xf numFmtId="0" fontId="25" fillId="3" borderId="10"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24" fillId="4" borderId="0" applyNumberFormat="0" applyBorder="0" applyAlignment="0" applyProtection="0">
      <alignment vertical="center"/>
    </xf>
    <xf numFmtId="0" fontId="26" fillId="5" borderId="0" applyNumberFormat="0" applyBorder="0" applyAlignment="0" applyProtection="0">
      <alignment vertical="center"/>
    </xf>
    <xf numFmtId="43" fontId="0" fillId="0" borderId="0" applyFont="0" applyFill="0" applyBorder="0" applyAlignment="0" applyProtection="0">
      <alignment vertical="center"/>
    </xf>
    <xf numFmtId="0" fontId="27" fillId="6"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7" borderId="11" applyNumberFormat="0" applyFont="0" applyAlignment="0" applyProtection="0">
      <alignment vertical="center"/>
    </xf>
    <xf numFmtId="0" fontId="27" fillId="8"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2" applyNumberFormat="0" applyFill="0" applyAlignment="0" applyProtection="0">
      <alignment vertical="center"/>
    </xf>
    <xf numFmtId="0" fontId="35" fillId="0" borderId="0">
      <alignment vertical="center"/>
    </xf>
    <xf numFmtId="0" fontId="36" fillId="0" borderId="12" applyNumberFormat="0" applyFill="0" applyAlignment="0" applyProtection="0">
      <alignment vertical="center"/>
    </xf>
    <xf numFmtId="0" fontId="27" fillId="9" borderId="0" applyNumberFormat="0" applyBorder="0" applyAlignment="0" applyProtection="0">
      <alignment vertical="center"/>
    </xf>
    <xf numFmtId="0" fontId="30" fillId="0" borderId="13" applyNumberFormat="0" applyFill="0" applyAlignment="0" applyProtection="0">
      <alignment vertical="center"/>
    </xf>
    <xf numFmtId="0" fontId="27" fillId="10" borderId="0" applyNumberFormat="0" applyBorder="0" applyAlignment="0" applyProtection="0">
      <alignment vertical="center"/>
    </xf>
    <xf numFmtId="0" fontId="37" fillId="11" borderId="14" applyNumberFormat="0" applyAlignment="0" applyProtection="0">
      <alignment vertical="center"/>
    </xf>
    <xf numFmtId="0" fontId="38" fillId="11" borderId="10" applyNumberFormat="0" applyAlignment="0" applyProtection="0">
      <alignment vertical="center"/>
    </xf>
    <xf numFmtId="0" fontId="39" fillId="12" borderId="15" applyNumberFormat="0" applyAlignment="0" applyProtection="0">
      <alignment vertical="center"/>
    </xf>
    <xf numFmtId="0" fontId="24" fillId="13" borderId="0" applyNumberFormat="0" applyBorder="0" applyAlignment="0" applyProtection="0">
      <alignment vertical="center"/>
    </xf>
    <xf numFmtId="0" fontId="27" fillId="14" borderId="0" applyNumberFormat="0" applyBorder="0" applyAlignment="0" applyProtection="0">
      <alignment vertical="center"/>
    </xf>
    <xf numFmtId="0" fontId="40" fillId="0" borderId="16" applyNumberFormat="0" applyFill="0" applyAlignment="0" applyProtection="0">
      <alignment vertical="center"/>
    </xf>
    <xf numFmtId="0" fontId="41" fillId="0" borderId="17" applyNumberFormat="0" applyFill="0" applyAlignment="0" applyProtection="0">
      <alignment vertical="center"/>
    </xf>
    <xf numFmtId="0" fontId="42" fillId="15" borderId="0" applyNumberFormat="0" applyBorder="0" applyAlignment="0" applyProtection="0">
      <alignment vertical="center"/>
    </xf>
    <xf numFmtId="0" fontId="43" fillId="16" borderId="0" applyNumberFormat="0" applyBorder="0" applyAlignment="0" applyProtection="0">
      <alignment vertical="center"/>
    </xf>
    <xf numFmtId="0" fontId="24" fillId="17" borderId="0" applyNumberFormat="0" applyBorder="0" applyAlignment="0" applyProtection="0">
      <alignment vertical="center"/>
    </xf>
    <xf numFmtId="0" fontId="27"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7" fillId="23" borderId="0" applyNumberFormat="0" applyBorder="0" applyAlignment="0" applyProtection="0">
      <alignment vertical="center"/>
    </xf>
    <xf numFmtId="0" fontId="35" fillId="0" borderId="0" applyProtection="0"/>
    <xf numFmtId="0" fontId="27"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7" fillId="27" borderId="0" applyNumberFormat="0" applyBorder="0" applyAlignment="0" applyProtection="0">
      <alignment vertical="center"/>
    </xf>
    <xf numFmtId="0" fontId="0" fillId="0" borderId="0"/>
    <xf numFmtId="0" fontId="24"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44" fillId="0" borderId="0">
      <alignment vertical="center"/>
    </xf>
    <xf numFmtId="0" fontId="24" fillId="31" borderId="0" applyNumberFormat="0" applyBorder="0" applyAlignment="0" applyProtection="0">
      <alignment vertical="center"/>
    </xf>
    <xf numFmtId="0" fontId="27" fillId="32" borderId="0" applyNumberFormat="0" applyBorder="0" applyAlignment="0" applyProtection="0">
      <alignment vertical="center"/>
    </xf>
    <xf numFmtId="0" fontId="35" fillId="0" borderId="0"/>
    <xf numFmtId="0" fontId="0" fillId="0" borderId="0">
      <alignment vertical="center"/>
    </xf>
    <xf numFmtId="0" fontId="35" fillId="0" borderId="0">
      <alignment vertical="center"/>
    </xf>
    <xf numFmtId="0" fontId="44" fillId="0" borderId="0"/>
    <xf numFmtId="0" fontId="35" fillId="0" borderId="0">
      <alignment vertical="center"/>
    </xf>
    <xf numFmtId="0" fontId="0" fillId="0" borderId="0">
      <alignment vertical="center"/>
    </xf>
    <xf numFmtId="0" fontId="45" fillId="0" borderId="0"/>
  </cellStyleXfs>
  <cellXfs count="135">
    <xf numFmtId="0" fontId="0" fillId="0" borderId="0" xfId="0">
      <alignment vertical="center"/>
    </xf>
    <xf numFmtId="0" fontId="1" fillId="0" borderId="0" xfId="54" applyNumberFormat="1" applyFont="1" applyFill="1" applyBorder="1" applyAlignment="1">
      <alignment vertical="center" wrapText="1"/>
    </xf>
    <xf numFmtId="0" fontId="2" fillId="0" borderId="0" xfId="54" applyNumberFormat="1" applyFont="1" applyFill="1" applyBorder="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0" fillId="0" borderId="0" xfId="0" applyFont="1" applyFill="1">
      <alignment vertical="center"/>
    </xf>
    <xf numFmtId="0" fontId="5" fillId="0" borderId="0" xfId="0" applyFont="1" applyFill="1">
      <alignment vertical="center"/>
    </xf>
    <xf numFmtId="0" fontId="6" fillId="0" borderId="0" xfId="0" applyFont="1" applyFill="1">
      <alignment vertical="center"/>
    </xf>
    <xf numFmtId="0" fontId="7" fillId="0" borderId="0" xfId="0" applyFont="1" applyFill="1">
      <alignment vertical="center"/>
    </xf>
    <xf numFmtId="0" fontId="8" fillId="0" borderId="0" xfId="0" applyFont="1" applyFill="1">
      <alignment vertical="center"/>
    </xf>
    <xf numFmtId="0" fontId="0" fillId="0" borderId="0" xfId="0" applyFill="1">
      <alignment vertical="center"/>
    </xf>
    <xf numFmtId="0" fontId="9" fillId="0" borderId="0" xfId="0" applyFont="1" applyFill="1" applyAlignment="1">
      <alignment vertical="center" wrapText="1"/>
    </xf>
    <xf numFmtId="0" fontId="4" fillId="0" borderId="0" xfId="0" applyFont="1" applyFill="1">
      <alignment vertical="center"/>
    </xf>
    <xf numFmtId="0" fontId="3" fillId="0" borderId="0" xfId="54" applyNumberFormat="1" applyFont="1" applyFill="1" applyBorder="1" applyAlignment="1">
      <alignment horizontal="center" vertical="center" wrapText="1"/>
    </xf>
    <xf numFmtId="0" fontId="3" fillId="0" borderId="0" xfId="54" applyNumberFormat="1" applyFont="1" applyFill="1" applyBorder="1" applyAlignment="1">
      <alignment horizontal="justify" vertical="center" wrapText="1"/>
    </xf>
    <xf numFmtId="176" fontId="3" fillId="0" borderId="0" xfId="54" applyNumberFormat="1" applyFont="1" applyFill="1" applyBorder="1" applyAlignment="1">
      <alignment horizontal="center" vertical="center" wrapText="1"/>
    </xf>
    <xf numFmtId="177" fontId="3" fillId="0" borderId="0" xfId="54" applyNumberFormat="1" applyFont="1" applyFill="1" applyBorder="1" applyAlignment="1">
      <alignment horizontal="center" vertical="center" wrapText="1"/>
    </xf>
    <xf numFmtId="0" fontId="3" fillId="0" borderId="0" xfId="54" applyNumberFormat="1" applyFont="1" applyFill="1" applyBorder="1" applyAlignment="1">
      <alignment horizontal="left" vertical="center" wrapText="1"/>
    </xf>
    <xf numFmtId="0" fontId="10" fillId="0" borderId="0" xfId="54" applyNumberFormat="1" applyFont="1" applyFill="1" applyAlignment="1">
      <alignment horizontal="left" vertical="center" wrapText="1"/>
    </xf>
    <xf numFmtId="0" fontId="10" fillId="0" borderId="0" xfId="54" applyNumberFormat="1" applyFont="1" applyFill="1" applyAlignment="1">
      <alignment horizontal="center" vertical="center" wrapText="1"/>
    </xf>
    <xf numFmtId="0" fontId="1" fillId="0" borderId="0" xfId="54" applyNumberFormat="1" applyFont="1" applyFill="1" applyBorder="1" applyAlignment="1">
      <alignment horizontal="center" vertical="center" wrapText="1"/>
    </xf>
    <xf numFmtId="0" fontId="1" fillId="0" borderId="0" xfId="54" applyNumberFormat="1" applyFont="1" applyFill="1" applyBorder="1" applyAlignment="1">
      <alignment horizontal="justify" vertical="center" wrapText="1"/>
    </xf>
    <xf numFmtId="176" fontId="1" fillId="0" borderId="0" xfId="54" applyNumberFormat="1" applyFont="1" applyFill="1" applyBorder="1" applyAlignment="1">
      <alignment horizontal="center" vertical="center" wrapText="1"/>
    </xf>
    <xf numFmtId="177" fontId="1" fillId="0" borderId="0" xfId="54" applyNumberFormat="1" applyFont="1" applyFill="1" applyBorder="1" applyAlignment="1">
      <alignment horizontal="center" vertical="center" wrapText="1"/>
    </xf>
    <xf numFmtId="0" fontId="11" fillId="0" borderId="0" xfId="54" applyNumberFormat="1" applyFont="1" applyFill="1" applyAlignment="1">
      <alignment horizontal="center" vertical="center" wrapText="1"/>
    </xf>
    <xf numFmtId="0" fontId="11" fillId="0" borderId="0" xfId="54" applyNumberFormat="1" applyFont="1" applyFill="1" applyAlignment="1">
      <alignment horizontal="justify" vertical="center" wrapText="1"/>
    </xf>
    <xf numFmtId="176" fontId="11" fillId="0" borderId="0" xfId="54" applyNumberFormat="1" applyFont="1" applyFill="1" applyAlignment="1">
      <alignment horizontal="center" vertical="center" wrapText="1"/>
    </xf>
    <xf numFmtId="177" fontId="11" fillId="0" borderId="0" xfId="54" applyNumberFormat="1" applyFont="1" applyFill="1" applyAlignment="1">
      <alignment horizontal="center" vertical="center" wrapText="1"/>
    </xf>
    <xf numFmtId="0" fontId="12" fillId="0" borderId="0" xfId="54" applyNumberFormat="1" applyFont="1" applyFill="1" applyAlignment="1">
      <alignment horizontal="center" vertical="center" wrapText="1"/>
    </xf>
    <xf numFmtId="0" fontId="12" fillId="0" borderId="0" xfId="54" applyNumberFormat="1" applyFont="1" applyFill="1" applyAlignment="1">
      <alignment horizontal="justify" vertical="center" wrapText="1"/>
    </xf>
    <xf numFmtId="178" fontId="13" fillId="0" borderId="0" xfId="54" applyNumberFormat="1" applyFont="1" applyFill="1" applyAlignment="1">
      <alignment horizontal="center" vertical="center" wrapText="1"/>
    </xf>
    <xf numFmtId="177" fontId="12" fillId="0" borderId="0" xfId="54" applyNumberFormat="1" applyFont="1" applyFill="1" applyAlignment="1">
      <alignment horizontal="center" vertical="center" wrapText="1"/>
    </xf>
    <xf numFmtId="0" fontId="10" fillId="0" borderId="1" xfId="54" applyNumberFormat="1" applyFont="1" applyFill="1" applyBorder="1" applyAlignment="1">
      <alignment horizontal="center" vertical="center" wrapText="1"/>
    </xf>
    <xf numFmtId="176" fontId="10" fillId="0" borderId="2" xfId="54" applyNumberFormat="1" applyFont="1" applyFill="1" applyBorder="1" applyAlignment="1">
      <alignment horizontal="center" vertical="center" wrapText="1"/>
    </xf>
    <xf numFmtId="177" fontId="10" fillId="0" borderId="3" xfId="54" applyNumberFormat="1" applyFont="1" applyFill="1" applyBorder="1" applyAlignment="1">
      <alignment horizontal="center" vertical="center" wrapText="1"/>
    </xf>
    <xf numFmtId="176" fontId="10" fillId="0" borderId="1" xfId="54" applyNumberFormat="1" applyFont="1" applyFill="1" applyBorder="1" applyAlignment="1">
      <alignment horizontal="center" vertical="center" wrapText="1"/>
    </xf>
    <xf numFmtId="177" fontId="10" fillId="0" borderId="1" xfId="54" applyNumberFormat="1" applyFont="1" applyFill="1" applyBorder="1" applyAlignment="1">
      <alignment horizontal="center" vertical="center" wrapText="1"/>
    </xf>
    <xf numFmtId="0" fontId="10" fillId="0" borderId="2" xfId="54" applyNumberFormat="1" applyFont="1" applyFill="1" applyBorder="1" applyAlignment="1">
      <alignment horizontal="center" vertical="center" wrapText="1"/>
    </xf>
    <xf numFmtId="0" fontId="10" fillId="0" borderId="3" xfId="54" applyNumberFormat="1" applyFont="1" applyFill="1" applyBorder="1" applyAlignment="1">
      <alignment horizontal="center" vertical="center" wrapText="1"/>
    </xf>
    <xf numFmtId="0" fontId="10" fillId="0" borderId="4" xfId="54" applyNumberFormat="1" applyFont="1" applyFill="1" applyBorder="1" applyAlignment="1">
      <alignment horizontal="center" vertical="center" wrapText="1"/>
    </xf>
    <xf numFmtId="178" fontId="14" fillId="0" borderId="1" xfId="54" applyNumberFormat="1" applyFont="1" applyFill="1" applyBorder="1" applyAlignment="1">
      <alignment horizontal="center" vertical="center" wrapText="1"/>
    </xf>
    <xf numFmtId="177" fontId="14" fillId="0" borderId="1" xfId="54"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178" fontId="14" fillId="0" borderId="1" xfId="0" applyNumberFormat="1"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 fillId="0" borderId="1" xfId="56"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54"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178"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1" xfId="0" applyFont="1" applyFill="1" applyBorder="1" applyAlignment="1">
      <alignment horizontal="justify" vertical="center" wrapText="1"/>
    </xf>
    <xf numFmtId="178"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16" fillId="0" borderId="1" xfId="0" applyNumberFormat="1" applyFont="1" applyFill="1" applyBorder="1" applyAlignment="1">
      <alignment horizontal="left" vertical="center" wrapText="1"/>
    </xf>
    <xf numFmtId="0" fontId="1" fillId="0" borderId="1" xfId="0" applyFont="1" applyFill="1" applyBorder="1" applyAlignment="1">
      <alignment horizontal="justify"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178" fontId="17" fillId="0" borderId="1" xfId="0" applyNumberFormat="1" applyFont="1" applyFill="1" applyBorder="1" applyAlignment="1">
      <alignment horizontal="center" vertical="center" wrapText="1"/>
    </xf>
    <xf numFmtId="0" fontId="1" fillId="0" borderId="1" xfId="54" applyNumberFormat="1" applyFont="1" applyFill="1" applyBorder="1" applyAlignment="1">
      <alignment horizontal="justify" vertical="center" wrapText="1"/>
    </xf>
    <xf numFmtId="178" fontId="18" fillId="0" borderId="1" xfId="54" applyNumberFormat="1" applyFont="1" applyFill="1" applyBorder="1" applyAlignment="1">
      <alignment horizontal="center" vertical="center" wrapText="1"/>
    </xf>
    <xf numFmtId="178" fontId="4" fillId="0" borderId="1" xfId="54" applyNumberFormat="1" applyFont="1" applyFill="1" applyBorder="1" applyAlignment="1">
      <alignment horizontal="center" vertical="center" wrapText="1"/>
    </xf>
    <xf numFmtId="0" fontId="9" fillId="0" borderId="1" xfId="54" applyNumberFormat="1" applyFont="1" applyFill="1" applyBorder="1" applyAlignment="1">
      <alignment horizontal="justify" vertical="center" wrapText="1"/>
    </xf>
    <xf numFmtId="178" fontId="9" fillId="0" borderId="1" xfId="54" applyNumberFormat="1" applyFont="1" applyFill="1" applyBorder="1" applyAlignment="1">
      <alignment horizontal="center" vertical="center" wrapText="1"/>
    </xf>
    <xf numFmtId="0" fontId="1" fillId="0" borderId="0" xfId="54" applyNumberFormat="1" applyFont="1" applyFill="1" applyBorder="1" applyAlignment="1">
      <alignment horizontal="left" vertical="center" wrapText="1"/>
    </xf>
    <xf numFmtId="0" fontId="19" fillId="0" borderId="1" xfId="54" applyNumberFormat="1" applyFont="1" applyFill="1" applyBorder="1" applyAlignment="1">
      <alignment horizontal="center" vertical="center" wrapText="1"/>
    </xf>
    <xf numFmtId="0" fontId="1" fillId="0" borderId="1" xfId="5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7" fontId="17" fillId="0" borderId="1" xfId="0" applyNumberFormat="1" applyFont="1" applyFill="1" applyBorder="1" applyAlignment="1">
      <alignment horizontal="center" vertical="center" wrapText="1"/>
    </xf>
    <xf numFmtId="0" fontId="17" fillId="0" borderId="1" xfId="0" applyFont="1" applyFill="1" applyBorder="1" applyAlignment="1">
      <alignment horizontal="justify" vertical="center" wrapText="1"/>
    </xf>
    <xf numFmtId="49" fontId="4" fillId="0" borderId="1" xfId="54" applyNumberFormat="1" applyFont="1" applyFill="1" applyBorder="1" applyAlignment="1">
      <alignment horizontal="center" vertical="center" wrapText="1"/>
    </xf>
    <xf numFmtId="0" fontId="3" fillId="0" borderId="1" xfId="54" applyNumberFormat="1" applyFont="1" applyFill="1" applyBorder="1" applyAlignment="1">
      <alignment horizontal="center" vertical="center" wrapText="1"/>
    </xf>
    <xf numFmtId="0" fontId="3" fillId="0" borderId="1" xfId="54" applyNumberFormat="1" applyFont="1" applyFill="1" applyBorder="1" applyAlignment="1">
      <alignment horizontal="left" vertical="center" wrapText="1"/>
    </xf>
    <xf numFmtId="177" fontId="4" fillId="0" borderId="1" xfId="54" applyNumberFormat="1" applyFont="1" applyFill="1" applyBorder="1" applyAlignment="1">
      <alignment horizontal="center" vertical="center" wrapText="1"/>
    </xf>
    <xf numFmtId="0" fontId="4" fillId="0" borderId="1" xfId="54" applyNumberFormat="1" applyFont="1" applyFill="1" applyBorder="1" applyAlignment="1">
      <alignment horizontal="justify" vertical="center" wrapText="1"/>
    </xf>
    <xf numFmtId="0" fontId="9" fillId="0" borderId="1" xfId="54" applyNumberFormat="1" applyFont="1" applyFill="1" applyBorder="1" applyAlignment="1">
      <alignment horizontal="center" vertical="center" wrapText="1"/>
    </xf>
    <xf numFmtId="0" fontId="1" fillId="0" borderId="1" xfId="56" applyNumberFormat="1" applyFont="1" applyFill="1" applyBorder="1" applyAlignment="1">
      <alignment horizontal="center" vertical="center" wrapText="1"/>
    </xf>
    <xf numFmtId="0" fontId="11" fillId="0" borderId="0" xfId="54" applyNumberFormat="1" applyFont="1" applyFill="1" applyAlignment="1">
      <alignment horizontal="left" vertical="center" wrapText="1"/>
    </xf>
    <xf numFmtId="0" fontId="12" fillId="0" borderId="0" xfId="54" applyNumberFormat="1" applyFont="1" applyFill="1" applyAlignment="1">
      <alignment horizontal="left" vertical="center" wrapText="1"/>
    </xf>
    <xf numFmtId="0" fontId="10" fillId="0" borderId="5" xfId="54" applyNumberFormat="1" applyFont="1" applyFill="1" applyBorder="1" applyAlignment="1">
      <alignment horizontal="center" vertical="center" wrapText="1"/>
    </xf>
    <xf numFmtId="0" fontId="10" fillId="0" borderId="6" xfId="54" applyNumberFormat="1" applyFont="1" applyFill="1" applyBorder="1" applyAlignment="1">
      <alignment horizontal="center" vertical="center" wrapText="1"/>
    </xf>
    <xf numFmtId="0" fontId="10" fillId="0" borderId="1" xfId="54" applyNumberFormat="1" applyFont="1" applyFill="1" applyBorder="1" applyAlignment="1">
      <alignment horizontal="left" vertical="center" wrapText="1"/>
    </xf>
    <xf numFmtId="0" fontId="1" fillId="0" borderId="1" xfId="54" applyNumberFormat="1" applyFont="1" applyFill="1" applyBorder="1" applyAlignment="1">
      <alignment horizontal="left" vertical="center" wrapText="1"/>
    </xf>
    <xf numFmtId="0" fontId="4" fillId="0" borderId="1" xfId="54"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177" fontId="9" fillId="0" borderId="1" xfId="54" applyNumberFormat="1" applyFont="1" applyFill="1" applyBorder="1" applyAlignment="1">
      <alignment horizontal="center" vertical="center" wrapText="1"/>
    </xf>
    <xf numFmtId="177" fontId="18" fillId="0" borderId="1" xfId="54" applyNumberFormat="1" applyFont="1" applyFill="1" applyBorder="1" applyAlignment="1">
      <alignment horizontal="center" vertical="center" wrapText="1"/>
    </xf>
    <xf numFmtId="0" fontId="18" fillId="0" borderId="1" xfId="54" applyNumberFormat="1" applyFont="1" applyFill="1" applyBorder="1" applyAlignment="1">
      <alignment horizontal="justify" vertical="center" wrapText="1"/>
    </xf>
    <xf numFmtId="0" fontId="18" fillId="0" borderId="1" xfId="54" applyNumberFormat="1" applyFont="1" applyFill="1" applyBorder="1" applyAlignment="1">
      <alignment horizontal="center" vertical="center" wrapText="1"/>
    </xf>
    <xf numFmtId="0" fontId="18" fillId="0" borderId="1" xfId="54" applyNumberFormat="1" applyFont="1" applyFill="1" applyBorder="1" applyAlignment="1">
      <alignment horizontal="left" vertical="center" wrapText="1"/>
    </xf>
    <xf numFmtId="0" fontId="20" fillId="0" borderId="0" xfId="0" applyFont="1" applyFill="1" applyAlignment="1">
      <alignment horizontal="center" vertical="center" wrapText="1"/>
    </xf>
    <xf numFmtId="0" fontId="9" fillId="0" borderId="1" xfId="54" applyNumberFormat="1" applyFont="1" applyFill="1" applyBorder="1" applyAlignment="1">
      <alignment horizontal="lef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179" fontId="4" fillId="0" borderId="1" xfId="54" applyNumberFormat="1" applyFont="1" applyFill="1" applyBorder="1" applyAlignment="1">
      <alignment horizontal="center" vertical="center" wrapText="1"/>
    </xf>
    <xf numFmtId="177" fontId="18"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178" fontId="18"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54" applyNumberFormat="1" applyFont="1" applyFill="1" applyBorder="1" applyAlignment="1">
      <alignment horizontal="justify" vertical="center" wrapText="1"/>
    </xf>
    <xf numFmtId="178" fontId="22" fillId="0" borderId="1" xfId="54" applyNumberFormat="1" applyFont="1" applyFill="1" applyBorder="1" applyAlignment="1">
      <alignment horizontal="center" vertical="center" wrapText="1"/>
    </xf>
    <xf numFmtId="0" fontId="18" fillId="0" borderId="1" xfId="0" applyFont="1" applyFill="1" applyBorder="1" applyAlignment="1">
      <alignment horizontal="justify" vertical="center" wrapText="1"/>
    </xf>
    <xf numFmtId="0" fontId="22" fillId="0" borderId="1" xfId="54" applyNumberFormat="1" applyFont="1" applyFill="1" applyBorder="1" applyAlignment="1">
      <alignment horizontal="center" vertical="center" wrapText="1"/>
    </xf>
    <xf numFmtId="0" fontId="23"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3" fillId="0" borderId="1" xfId="54" applyNumberFormat="1" applyFont="1" applyFill="1" applyBorder="1" applyAlignment="1">
      <alignment horizontal="justify" vertical="center" wrapText="1"/>
    </xf>
    <xf numFmtId="176" fontId="3" fillId="0" borderId="1" xfId="54" applyNumberFormat="1" applyFont="1" applyFill="1" applyBorder="1" applyAlignment="1">
      <alignment horizontal="center"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176" fontId="4" fillId="0" borderId="1" xfId="54" applyNumberFormat="1" applyFont="1" applyFill="1" applyBorder="1" applyAlignment="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2_2-1统计表_1"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10 3 2" xfId="55"/>
    <cellStyle name="常规 100" xfId="56"/>
    <cellStyle name="常规 11" xfId="57"/>
    <cellStyle name="常规 18" xfId="58"/>
    <cellStyle name="常规 4" xfId="59"/>
    <cellStyle name="常规 7" xfId="60"/>
  </cellStyles>
  <tableStyles count="0" defaultTableStyle="TableStyleMedium2" defaultPivotStyle="PivotStyleLight16"/>
  <colors>
    <mruColors>
      <color rgb="00679DBA"/>
      <color rgb="0092D050"/>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DOCUME~1\zq\LOCALS~1\Temp\&#25919;&#27861;&#21475;&#24120;&#29992;&#32479;&#35745;&#36164;&#26009;\&#19977;&#23395;&#24230;&#27719;&#24635;\&#39044;&#31639;\2006&#39044;&#31639;&#25253;&#349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O:\DOCUME~1\zq\LOCALS~1\Temp\&#36130;&#25919;&#20379;&#20859;&#20154;&#21592;&#20449;&#24687;&#34920;\&#25945;&#32946;\&#27896;&#27700;&#22235;&#2001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zzj(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O:\&#33609;&#21407;&#31449;&#23454;&#21517;&#21046;&#34920;&#26684;&#21450;&#29031;&#29255;\2011&#24180;&#24037;&#20316;\&#23454;&#21517;&#21046;&#31649;&#29702;&#24037;&#20316;\&#21160;&#21592;&#20250;\&#34892;&#25919;&#26426;&#26500;&#20154;&#21592;&#27169;&#2649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编码"/>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各年度收费、罚没、专项收入.xls]Sheet3"/>
      <sheetName val="本年收入合计"/>
      <sheetName val="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 val="13 铁路配件"/>
      <sheetName val="财政供养人员增幅"/>
      <sheetName val="P1012001"/>
      <sheetName val="工商税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 val="GDP"/>
      <sheetName val="公检法司编制"/>
      <sheetName val="行政编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 val="一般预算收入"/>
      <sheetName val="农业用地"/>
      <sheetName val="公检法司编制"/>
      <sheetName val="行政编制"/>
      <sheetName val="合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农业人口"/>
      <sheetName val="工商税收"/>
      <sheetName val="事业发展"/>
      <sheetName val="编码"/>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农业用地"/>
      <sheetName val="公检法司编制"/>
      <sheetName val="行政编制"/>
      <sheetName val="行政机构人员信息"/>
      <sheetName val="农业人口"/>
    </sheetNames>
    <sheetDataSet>
      <sheetData sheetId="0" refreshError="1"/>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人员支出"/>
      <sheetName val="合计"/>
      <sheetName val="农业用地"/>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事业发展"/>
      <sheetName val="编码"/>
      <sheetName val="人员支出"/>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行政区划"/>
      <sheetName val="农业人口"/>
      <sheetName val="2002年一般预算收入"/>
      <sheetName val="编码"/>
      <sheetName val="事业发展"/>
    </sheetNames>
    <sheetDataSet>
      <sheetData sheetId="0" refreshError="1"/>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 val="农业用地"/>
      <sheetName val="本年收入合计"/>
      <sheetName val="行政区划"/>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02年一般预算收入"/>
      <sheetName val="人员支出"/>
      <sheetName val="一般预算收入"/>
      <sheetName val="财政供养人员增幅"/>
      <sheetName val="基础编码"/>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存货明细表"/>
      <sheetName val="原材料明细表"/>
      <sheetName val="产成品明细表"/>
      <sheetName val="32.5R水泥"/>
      <sheetName val="42.5R水泥"/>
      <sheetName val="复合PC32.5R"/>
      <sheetName val="外购熟料"/>
      <sheetName val="低碱PO42.5水泥"/>
      <sheetName val="石灰石"/>
      <sheetName val="制造费用"/>
      <sheetName val="待摊费用"/>
      <sheetName val="主营业务成本明细表"/>
      <sheetName val=""/>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1012001"/>
      <sheetName val="事业发展"/>
      <sheetName val="公检法司编制"/>
      <sheetName val="行政编制"/>
      <sheetName val="基础编码"/>
      <sheetName val="工商税收"/>
      <sheetName val="2002年一般预算收入"/>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行政机构人员信息"/>
      <sheetName val="数据输入说明"/>
      <sheetName val="行政区划"/>
      <sheetName val="人员支出"/>
      <sheetName val="P1012001"/>
    </sheetNames>
    <sheetDataSet>
      <sheetData sheetId="0" refreshError="1"/>
      <sheetData sheetId="1" refreshError="1"/>
      <sheetData sheetId="2" refreshError="1"/>
      <sheetData sheetId="3" refreshError="1"/>
      <sheetData sheetId="4"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efine"/>
      <sheetName val="中小学生"/>
      <sheetName val="基础编码"/>
      <sheetName val="P1012001"/>
      <sheetName val="2002年一般预算收入"/>
      <sheetName val="行政机构人员信息"/>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总人口"/>
      <sheetName val="2002年一般预算收入"/>
      <sheetName val="P1012001"/>
      <sheetName val="中小学生"/>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 val="行政机构人员信息"/>
      <sheetName val="基础编码"/>
      <sheetName val="一般预算收入"/>
      <sheetName val="P1012001"/>
      <sheetName val="皋兰县"/>
      <sheetName val="永登"/>
      <sheetName val="七里河"/>
      <sheetName val="榆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财政供养人员增幅"/>
      <sheetName val="中小学生"/>
      <sheetName val="总人口"/>
      <sheetName val="#REF!"/>
      <sheetName val="农业用地"/>
      <sheetName val="本年收入合计"/>
      <sheetName val="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村级支出"/>
      <sheetName val="总人口"/>
      <sheetName val="财政供养人员增幅"/>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13 铁路配件"/>
      <sheetName val="P1012001"/>
      <sheetName val="________"/>
      <sheetName val="XL4Poppy"/>
      <sheetName val="村级支出"/>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DP"/>
      <sheetName val="本年收入合计"/>
      <sheetName val="合计"/>
      <sheetName val="村级支出"/>
      <sheetName val="13 铁路配件"/>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一般预算收入"/>
      <sheetName val="财政供养人员增幅"/>
      <sheetName val="行政区划"/>
      <sheetName val="农业人口"/>
      <sheetName val="GDP"/>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工商税收"/>
      <sheetName val="村级支出"/>
      <sheetName val="中小学生"/>
      <sheetName val="P1012001"/>
      <sheetName val="一般预算收入"/>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Z536"/>
  <sheetViews>
    <sheetView tabSelected="1" workbookViewId="0">
      <selection activeCell="Z1" sqref="Z$1:Z$1048576"/>
    </sheetView>
  </sheetViews>
  <sheetFormatPr defaultColWidth="9" defaultRowHeight="11.25"/>
  <cols>
    <col min="1" max="1" width="6.775" style="13" customWidth="1"/>
    <col min="2" max="2" width="20.625" style="13" customWidth="1"/>
    <col min="3" max="3" width="10.4416666666667" style="13" customWidth="1"/>
    <col min="4" max="4" width="11.1666666666667" style="13" customWidth="1"/>
    <col min="5" max="5" width="16.375" style="13" customWidth="1"/>
    <col min="6" max="6" width="37.625" style="14" customWidth="1"/>
    <col min="7" max="7" width="9.25" style="15" customWidth="1"/>
    <col min="8" max="8" width="18.125" style="16" customWidth="1"/>
    <col min="9" max="11" width="9.125" style="16" customWidth="1"/>
    <col min="12" max="12" width="14.5" style="13" customWidth="1"/>
    <col min="13" max="13" width="28" style="17" customWidth="1"/>
    <col min="14" max="14" width="6.66666666666667" style="13" customWidth="1"/>
    <col min="15" max="15" width="6.775" style="13" customWidth="1"/>
    <col min="16" max="16" width="10.25" style="13" customWidth="1"/>
    <col min="17" max="17" width="9.88333333333333" style="13" customWidth="1"/>
    <col min="18" max="19" width="7.10833333333333" style="13" customWidth="1"/>
    <col min="20" max="20" width="12.2166666666667" style="13" customWidth="1"/>
    <col min="21" max="21" width="9" style="13" customWidth="1"/>
    <col min="22" max="22" width="12" style="13" customWidth="1"/>
    <col min="23" max="23" width="7.78333333333333" style="13" customWidth="1"/>
    <col min="24" max="24" width="9.375" style="13" customWidth="1"/>
    <col min="25" max="25" width="12.125" style="13" customWidth="1"/>
    <col min="26" max="26" width="19.125" style="17" customWidth="1"/>
    <col min="27" max="16384" width="9" style="3"/>
  </cols>
  <sheetData>
    <row r="1" s="1" customFormat="1" ht="17.1" customHeight="1" spans="1:26">
      <c r="A1" s="18" t="s">
        <v>0</v>
      </c>
      <c r="B1" s="19"/>
      <c r="C1" s="20"/>
      <c r="D1" s="20"/>
      <c r="E1" s="20"/>
      <c r="F1" s="21"/>
      <c r="G1" s="22"/>
      <c r="H1" s="23"/>
      <c r="I1" s="23"/>
      <c r="J1" s="23"/>
      <c r="K1" s="23"/>
      <c r="L1" s="20"/>
      <c r="M1" s="84"/>
      <c r="N1" s="20"/>
      <c r="O1" s="20"/>
      <c r="P1" s="20"/>
      <c r="Q1" s="20"/>
      <c r="R1" s="20"/>
      <c r="S1" s="20"/>
      <c r="T1" s="20"/>
      <c r="U1" s="20"/>
      <c r="V1" s="20"/>
      <c r="W1" s="20"/>
      <c r="X1" s="20"/>
      <c r="Y1" s="20"/>
      <c r="Z1" s="84"/>
    </row>
    <row r="2" s="2" customFormat="1" ht="27" customHeight="1" spans="1:26">
      <c r="A2" s="24" t="s">
        <v>1</v>
      </c>
      <c r="B2" s="24"/>
      <c r="C2" s="24"/>
      <c r="D2" s="24"/>
      <c r="E2" s="24"/>
      <c r="F2" s="25"/>
      <c r="G2" s="26"/>
      <c r="H2" s="27"/>
      <c r="I2" s="27"/>
      <c r="J2" s="27"/>
      <c r="K2" s="27"/>
      <c r="L2" s="24"/>
      <c r="M2" s="24"/>
      <c r="N2" s="24"/>
      <c r="O2" s="24"/>
      <c r="P2" s="24"/>
      <c r="Q2" s="24"/>
      <c r="R2" s="24"/>
      <c r="S2" s="24"/>
      <c r="T2" s="24"/>
      <c r="U2" s="24"/>
      <c r="V2" s="24"/>
      <c r="W2" s="24"/>
      <c r="X2" s="24"/>
      <c r="Y2" s="24"/>
      <c r="Z2" s="97"/>
    </row>
    <row r="3" s="2" customFormat="1" ht="27" customHeight="1" spans="1:26">
      <c r="A3" s="28"/>
      <c r="B3" s="28"/>
      <c r="C3" s="28"/>
      <c r="D3" s="28"/>
      <c r="E3" s="28"/>
      <c r="F3" s="29"/>
      <c r="G3" s="30"/>
      <c r="H3" s="31"/>
      <c r="I3" s="31"/>
      <c r="J3" s="31"/>
      <c r="K3" s="31"/>
      <c r="L3" s="28"/>
      <c r="M3" s="28"/>
      <c r="N3" s="28"/>
      <c r="O3" s="28"/>
      <c r="P3" s="28"/>
      <c r="Q3" s="28"/>
      <c r="R3" s="28"/>
      <c r="S3" s="28"/>
      <c r="T3" s="28"/>
      <c r="U3" s="28"/>
      <c r="V3" s="28"/>
      <c r="W3" s="28"/>
      <c r="X3" s="28"/>
      <c r="Y3" s="28"/>
      <c r="Z3" s="98"/>
    </row>
    <row r="4" s="1" customFormat="1" ht="48" customHeight="1" spans="1:26">
      <c r="A4" s="32" t="s">
        <v>2</v>
      </c>
      <c r="B4" s="32" t="s">
        <v>3</v>
      </c>
      <c r="C4" s="32" t="s">
        <v>4</v>
      </c>
      <c r="D4" s="32" t="s">
        <v>5</v>
      </c>
      <c r="E4" s="32" t="s">
        <v>6</v>
      </c>
      <c r="F4" s="32" t="s">
        <v>7</v>
      </c>
      <c r="G4" s="33" t="s">
        <v>8</v>
      </c>
      <c r="H4" s="34"/>
      <c r="I4" s="34"/>
      <c r="J4" s="34"/>
      <c r="K4" s="34"/>
      <c r="L4" s="32" t="s">
        <v>9</v>
      </c>
      <c r="M4" s="32" t="s">
        <v>10</v>
      </c>
      <c r="N4" s="32"/>
      <c r="O4" s="32"/>
      <c r="P4" s="32"/>
      <c r="Q4" s="32"/>
      <c r="R4" s="32"/>
      <c r="S4" s="32"/>
      <c r="T4" s="32"/>
      <c r="U4" s="32"/>
      <c r="V4" s="32" t="s">
        <v>11</v>
      </c>
      <c r="W4" s="32"/>
      <c r="X4" s="32" t="s">
        <v>12</v>
      </c>
      <c r="Y4" s="32"/>
      <c r="Z4" s="99" t="s">
        <v>13</v>
      </c>
    </row>
    <row r="5" s="1" customFormat="1" ht="77" customHeight="1" spans="1:26">
      <c r="A5" s="32"/>
      <c r="B5" s="32"/>
      <c r="C5" s="32"/>
      <c r="D5" s="32"/>
      <c r="E5" s="32"/>
      <c r="F5" s="32"/>
      <c r="G5" s="35" t="s">
        <v>14</v>
      </c>
      <c r="H5" s="36" t="s">
        <v>15</v>
      </c>
      <c r="I5" s="36" t="s">
        <v>16</v>
      </c>
      <c r="J5" s="36" t="s">
        <v>17</v>
      </c>
      <c r="K5" s="36" t="s">
        <v>18</v>
      </c>
      <c r="L5" s="32"/>
      <c r="M5" s="32" t="s">
        <v>19</v>
      </c>
      <c r="N5" s="32" t="s">
        <v>20</v>
      </c>
      <c r="O5" s="32"/>
      <c r="P5" s="32" t="s">
        <v>21</v>
      </c>
      <c r="Q5" s="32"/>
      <c r="R5" s="32"/>
      <c r="S5" s="32" t="s">
        <v>22</v>
      </c>
      <c r="T5" s="32"/>
      <c r="U5" s="32"/>
      <c r="V5" s="32" t="s">
        <v>23</v>
      </c>
      <c r="W5" s="32" t="s">
        <v>24</v>
      </c>
      <c r="X5" s="32" t="s">
        <v>23</v>
      </c>
      <c r="Y5" s="32" t="s">
        <v>24</v>
      </c>
      <c r="Z5" s="100"/>
    </row>
    <row r="6" s="1" customFormat="1" ht="51.6" customHeight="1" spans="1:26">
      <c r="A6" s="32"/>
      <c r="B6" s="32"/>
      <c r="C6" s="32"/>
      <c r="D6" s="32"/>
      <c r="E6" s="32"/>
      <c r="F6" s="32"/>
      <c r="G6" s="35"/>
      <c r="H6" s="36"/>
      <c r="I6" s="36"/>
      <c r="J6" s="36"/>
      <c r="K6" s="36"/>
      <c r="L6" s="32"/>
      <c r="M6" s="32"/>
      <c r="N6" s="85" t="s">
        <v>25</v>
      </c>
      <c r="O6" s="85" t="s">
        <v>26</v>
      </c>
      <c r="P6" s="85" t="s">
        <v>27</v>
      </c>
      <c r="Q6" s="85" t="s">
        <v>28</v>
      </c>
      <c r="R6" s="85" t="s">
        <v>29</v>
      </c>
      <c r="S6" s="85" t="s">
        <v>27</v>
      </c>
      <c r="T6" s="85" t="s">
        <v>30</v>
      </c>
      <c r="U6" s="85" t="s">
        <v>31</v>
      </c>
      <c r="V6" s="32"/>
      <c r="W6" s="32"/>
      <c r="X6" s="32"/>
      <c r="Y6" s="32"/>
      <c r="Z6" s="101"/>
    </row>
    <row r="7" s="1" customFormat="1" ht="27" customHeight="1" spans="1:26">
      <c r="A7" s="37" t="s">
        <v>32</v>
      </c>
      <c r="B7" s="38"/>
      <c r="C7" s="38"/>
      <c r="D7" s="38"/>
      <c r="E7" s="38"/>
      <c r="F7" s="39"/>
      <c r="G7" s="40">
        <f>SUM(H7:K7)</f>
        <v>35024</v>
      </c>
      <c r="H7" s="41">
        <f>SUM(H8,H388,H456)</f>
        <v>27795</v>
      </c>
      <c r="I7" s="41">
        <f>SUM(I8,I388,I456)</f>
        <v>7229</v>
      </c>
      <c r="J7" s="41">
        <f>SUM(J8,J388,J456)</f>
        <v>0</v>
      </c>
      <c r="K7" s="41">
        <f>SUM(K8,K388,K456)</f>
        <v>0</v>
      </c>
      <c r="L7" s="86"/>
      <c r="M7" s="86"/>
      <c r="N7" s="86"/>
      <c r="O7" s="86"/>
      <c r="P7" s="86"/>
      <c r="Q7" s="86"/>
      <c r="R7" s="86"/>
      <c r="S7" s="86"/>
      <c r="T7" s="86"/>
      <c r="U7" s="86"/>
      <c r="V7" s="86"/>
      <c r="W7" s="86"/>
      <c r="X7" s="86"/>
      <c r="Y7" s="86"/>
      <c r="Z7" s="102"/>
    </row>
    <row r="8" s="3" customFormat="1" ht="39" customHeight="1" spans="1:26">
      <c r="A8" s="42" t="s">
        <v>33</v>
      </c>
      <c r="B8" s="43" t="s">
        <v>34</v>
      </c>
      <c r="C8" s="44"/>
      <c r="D8" s="44"/>
      <c r="E8" s="45"/>
      <c r="F8" s="46"/>
      <c r="G8" s="47">
        <f>SUM(G9,G252,G320,G342,G344,G383)</f>
        <v>25042.47</v>
      </c>
      <c r="H8" s="47">
        <f>SUM(H9,H252,H320,H342,H344,H383)</f>
        <v>19232.77</v>
      </c>
      <c r="I8" s="47">
        <f>SUM(I9,I252,I320,I342,I344,I383)</f>
        <v>5809.7</v>
      </c>
      <c r="J8" s="47">
        <f>SUM(J9,J252,J320,J342,J344,J383)</f>
        <v>0</v>
      </c>
      <c r="K8" s="47">
        <f>SUM(K9,K252,K320,K342,K344,K383)</f>
        <v>0</v>
      </c>
      <c r="L8" s="87"/>
      <c r="M8" s="87"/>
      <c r="N8" s="87"/>
      <c r="O8" s="87"/>
      <c r="P8" s="87"/>
      <c r="Q8" s="87"/>
      <c r="R8" s="87"/>
      <c r="S8" s="87"/>
      <c r="T8" s="87"/>
      <c r="U8" s="87"/>
      <c r="V8" s="91"/>
      <c r="W8" s="91"/>
      <c r="X8" s="87"/>
      <c r="Y8" s="87"/>
      <c r="Z8" s="91"/>
    </row>
    <row r="9" s="3" customFormat="1" ht="39" customHeight="1" spans="1:26">
      <c r="A9" s="48" t="s">
        <v>35</v>
      </c>
      <c r="B9" s="49"/>
      <c r="C9" s="50"/>
      <c r="D9" s="50"/>
      <c r="E9" s="51"/>
      <c r="F9" s="52"/>
      <c r="G9" s="47">
        <f>SUM(H9:K9)</f>
        <v>13462.47</v>
      </c>
      <c r="H9" s="47">
        <f>SUM(H10,H58,H60,H67,H109,H130,H169,H184,H218,H238,H250)</f>
        <v>12608.77</v>
      </c>
      <c r="I9" s="47">
        <f>SUM(I10,I58,I60,I67,I109,I130,I169,I184,I218,I238,I250)</f>
        <v>853.7</v>
      </c>
      <c r="J9" s="47">
        <f>SUM(J10,J58,J60,J67,J109,J130,J169,J184,J218,J238,J250)</f>
        <v>0</v>
      </c>
      <c r="K9" s="47">
        <f>SUM(K10,K58,K60,K67,K109,K130,K169,K184,K218,K238,K250)</f>
        <v>0</v>
      </c>
      <c r="L9" s="87"/>
      <c r="M9" s="87"/>
      <c r="N9" s="87"/>
      <c r="O9" s="87"/>
      <c r="P9" s="87"/>
      <c r="Q9" s="87"/>
      <c r="R9" s="87"/>
      <c r="S9" s="87"/>
      <c r="T9" s="87"/>
      <c r="U9" s="87"/>
      <c r="V9" s="91"/>
      <c r="W9" s="91"/>
      <c r="X9" s="87"/>
      <c r="Y9" s="87"/>
      <c r="Z9" s="91"/>
    </row>
    <row r="10" s="3" customFormat="1" ht="39" customHeight="1" spans="1:26">
      <c r="A10" s="53" t="s">
        <v>36</v>
      </c>
      <c r="B10" s="54"/>
      <c r="C10" s="55"/>
      <c r="D10" s="55"/>
      <c r="E10" s="56"/>
      <c r="F10" s="57"/>
      <c r="G10" s="40">
        <f>SUM(H10:K10)</f>
        <v>641.55</v>
      </c>
      <c r="H10" s="40">
        <f>SUM(H11,H30,H43)</f>
        <v>641.55</v>
      </c>
      <c r="I10" s="40">
        <f>SUM(I11,I30,I43)</f>
        <v>0</v>
      </c>
      <c r="J10" s="40">
        <f>SUM(J11,J30,J43)</f>
        <v>0</v>
      </c>
      <c r="K10" s="40">
        <f>SUM(K11,K30,K43)</f>
        <v>0</v>
      </c>
      <c r="L10" s="86"/>
      <c r="M10" s="86"/>
      <c r="N10" s="86"/>
      <c r="O10" s="86"/>
      <c r="P10" s="86"/>
      <c r="Q10" s="86"/>
      <c r="R10" s="86"/>
      <c r="S10" s="86"/>
      <c r="T10" s="86"/>
      <c r="U10" s="86"/>
      <c r="V10" s="96"/>
      <c r="W10" s="96"/>
      <c r="X10" s="86"/>
      <c r="Y10" s="86"/>
      <c r="Z10" s="86"/>
    </row>
    <row r="11" s="4" customFormat="1" ht="201" customHeight="1" spans="1:26">
      <c r="A11" s="58">
        <v>1</v>
      </c>
      <c r="B11" s="59" t="s">
        <v>37</v>
      </c>
      <c r="C11" s="60" t="s">
        <v>38</v>
      </c>
      <c r="D11" s="60" t="s">
        <v>39</v>
      </c>
      <c r="E11" s="58" t="s">
        <v>40</v>
      </c>
      <c r="F11" s="61" t="s">
        <v>41</v>
      </c>
      <c r="G11" s="62">
        <f>SUM(H11:K11)</f>
        <v>300</v>
      </c>
      <c r="H11" s="63">
        <f>SUM(H12:H29)</f>
        <v>300</v>
      </c>
      <c r="I11" s="63">
        <f>SUM(I12:I29)</f>
        <v>0</v>
      </c>
      <c r="J11" s="63">
        <f>SUM(J12:J29)</f>
        <v>0</v>
      </c>
      <c r="K11" s="63">
        <f>SUM(K12:K29)</f>
        <v>0</v>
      </c>
      <c r="L11" s="58" t="s">
        <v>42</v>
      </c>
      <c r="M11" s="61" t="s">
        <v>43</v>
      </c>
      <c r="N11" s="58">
        <v>193</v>
      </c>
      <c r="O11" s="58">
        <v>76</v>
      </c>
      <c r="P11" s="58">
        <v>0.5851</v>
      </c>
      <c r="Q11" s="58">
        <v>0.5851</v>
      </c>
      <c r="R11" s="58">
        <v>0</v>
      </c>
      <c r="S11" s="58">
        <v>10.2747</v>
      </c>
      <c r="T11" s="58">
        <v>10.2747</v>
      </c>
      <c r="U11" s="58">
        <v>0</v>
      </c>
      <c r="V11" s="58" t="s">
        <v>44</v>
      </c>
      <c r="W11" s="58" t="s">
        <v>45</v>
      </c>
      <c r="X11" s="58" t="s">
        <v>46</v>
      </c>
      <c r="Y11" s="58" t="s">
        <v>47</v>
      </c>
      <c r="Z11" s="59" t="s">
        <v>48</v>
      </c>
    </row>
    <row r="12" s="5" customFormat="1" ht="181" customHeight="1" spans="1:26">
      <c r="A12" s="64"/>
      <c r="B12" s="65" t="s">
        <v>49</v>
      </c>
      <c r="C12" s="64" t="s">
        <v>38</v>
      </c>
      <c r="D12" s="64" t="s">
        <v>39</v>
      </c>
      <c r="E12" s="64" t="s">
        <v>50</v>
      </c>
      <c r="F12" s="66" t="s">
        <v>51</v>
      </c>
      <c r="G12" s="67">
        <v>7.515</v>
      </c>
      <c r="H12" s="68">
        <v>7.515</v>
      </c>
      <c r="I12" s="68"/>
      <c r="J12" s="68"/>
      <c r="K12" s="68"/>
      <c r="L12" s="64"/>
      <c r="M12" s="66" t="s">
        <v>52</v>
      </c>
      <c r="N12" s="64">
        <v>6</v>
      </c>
      <c r="O12" s="64">
        <v>7</v>
      </c>
      <c r="P12" s="64">
        <v>0.0199</v>
      </c>
      <c r="Q12" s="64">
        <v>0.0199</v>
      </c>
      <c r="R12" s="64">
        <v>0</v>
      </c>
      <c r="S12" s="64">
        <v>0.0796</v>
      </c>
      <c r="T12" s="64">
        <v>0.0796</v>
      </c>
      <c r="U12" s="64">
        <v>0</v>
      </c>
      <c r="V12" s="64" t="s">
        <v>44</v>
      </c>
      <c r="W12" s="64" t="s">
        <v>45</v>
      </c>
      <c r="X12" s="64" t="s">
        <v>53</v>
      </c>
      <c r="Y12" s="64" t="s">
        <v>54</v>
      </c>
      <c r="Z12" s="72"/>
    </row>
    <row r="13" s="5" customFormat="1" ht="181" customHeight="1" spans="1:26">
      <c r="A13" s="64"/>
      <c r="B13" s="65" t="s">
        <v>55</v>
      </c>
      <c r="C13" s="64" t="s">
        <v>38</v>
      </c>
      <c r="D13" s="64" t="s">
        <v>39</v>
      </c>
      <c r="E13" s="64" t="s">
        <v>56</v>
      </c>
      <c r="F13" s="66" t="s">
        <v>57</v>
      </c>
      <c r="G13" s="67">
        <v>11.54</v>
      </c>
      <c r="H13" s="68">
        <v>11.54</v>
      </c>
      <c r="I13" s="68"/>
      <c r="J13" s="68"/>
      <c r="K13" s="68"/>
      <c r="L13" s="64"/>
      <c r="M13" s="66" t="s">
        <v>52</v>
      </c>
      <c r="N13" s="64">
        <v>5</v>
      </c>
      <c r="O13" s="64">
        <v>13</v>
      </c>
      <c r="P13" s="64">
        <v>0.0315</v>
      </c>
      <c r="Q13" s="64">
        <v>0.0315</v>
      </c>
      <c r="R13" s="64">
        <v>0</v>
      </c>
      <c r="S13" s="64">
        <v>0.0952</v>
      </c>
      <c r="T13" s="64">
        <v>0.0952</v>
      </c>
      <c r="U13" s="64">
        <v>0</v>
      </c>
      <c r="V13" s="64" t="s">
        <v>44</v>
      </c>
      <c r="W13" s="64" t="s">
        <v>45</v>
      </c>
      <c r="X13" s="64" t="s">
        <v>58</v>
      </c>
      <c r="Y13" s="64" t="s">
        <v>59</v>
      </c>
      <c r="Z13" s="72"/>
    </row>
    <row r="14" s="5" customFormat="1" ht="181" customHeight="1" spans="1:26">
      <c r="A14" s="64"/>
      <c r="B14" s="65" t="s">
        <v>60</v>
      </c>
      <c r="C14" s="64" t="s">
        <v>38</v>
      </c>
      <c r="D14" s="64" t="s">
        <v>39</v>
      </c>
      <c r="E14" s="64" t="s">
        <v>61</v>
      </c>
      <c r="F14" s="66" t="s">
        <v>62</v>
      </c>
      <c r="G14" s="67">
        <v>24.33</v>
      </c>
      <c r="H14" s="68">
        <v>24.33</v>
      </c>
      <c r="I14" s="68"/>
      <c r="J14" s="68"/>
      <c r="K14" s="68"/>
      <c r="L14" s="64"/>
      <c r="M14" s="66" t="s">
        <v>52</v>
      </c>
      <c r="N14" s="64">
        <v>7</v>
      </c>
      <c r="O14" s="64">
        <v>13</v>
      </c>
      <c r="P14" s="64">
        <v>0.0365</v>
      </c>
      <c r="Q14" s="64">
        <v>0.0365</v>
      </c>
      <c r="R14" s="64">
        <v>0</v>
      </c>
      <c r="S14" s="64">
        <v>0.1686</v>
      </c>
      <c r="T14" s="64">
        <v>0.1686</v>
      </c>
      <c r="U14" s="64">
        <v>0</v>
      </c>
      <c r="V14" s="64" t="s">
        <v>44</v>
      </c>
      <c r="W14" s="64" t="s">
        <v>45</v>
      </c>
      <c r="X14" s="64" t="s">
        <v>63</v>
      </c>
      <c r="Y14" s="64" t="s">
        <v>64</v>
      </c>
      <c r="Z14" s="72"/>
    </row>
    <row r="15" s="5" customFormat="1" ht="181" customHeight="1" spans="1:26">
      <c r="A15" s="64"/>
      <c r="B15" s="65" t="s">
        <v>65</v>
      </c>
      <c r="C15" s="64" t="s">
        <v>38</v>
      </c>
      <c r="D15" s="64" t="s">
        <v>39</v>
      </c>
      <c r="E15" s="64" t="s">
        <v>66</v>
      </c>
      <c r="F15" s="66" t="s">
        <v>67</v>
      </c>
      <c r="G15" s="67">
        <v>8.875</v>
      </c>
      <c r="H15" s="68">
        <v>8.875</v>
      </c>
      <c r="I15" s="68"/>
      <c r="J15" s="68"/>
      <c r="K15" s="68"/>
      <c r="L15" s="64"/>
      <c r="M15" s="66" t="s">
        <v>52</v>
      </c>
      <c r="N15" s="64">
        <v>2</v>
      </c>
      <c r="O15" s="64">
        <v>3</v>
      </c>
      <c r="P15" s="64">
        <v>0.0059</v>
      </c>
      <c r="Q15" s="64">
        <v>0.0059</v>
      </c>
      <c r="R15" s="64">
        <v>0</v>
      </c>
      <c r="S15" s="64">
        <v>0.0267</v>
      </c>
      <c r="T15" s="64">
        <v>0.0267</v>
      </c>
      <c r="U15" s="64">
        <v>0</v>
      </c>
      <c r="V15" s="64" t="s">
        <v>44</v>
      </c>
      <c r="W15" s="64" t="s">
        <v>45</v>
      </c>
      <c r="X15" s="64" t="s">
        <v>68</v>
      </c>
      <c r="Y15" s="64" t="s">
        <v>69</v>
      </c>
      <c r="Z15" s="72"/>
    </row>
    <row r="16" s="5" customFormat="1" ht="181" customHeight="1" spans="1:26">
      <c r="A16" s="64"/>
      <c r="B16" s="65" t="s">
        <v>70</v>
      </c>
      <c r="C16" s="64" t="s">
        <v>38</v>
      </c>
      <c r="D16" s="64" t="s">
        <v>39</v>
      </c>
      <c r="E16" s="64" t="s">
        <v>71</v>
      </c>
      <c r="F16" s="66" t="s">
        <v>72</v>
      </c>
      <c r="G16" s="67">
        <v>14.14</v>
      </c>
      <c r="H16" s="68">
        <v>14.14</v>
      </c>
      <c r="I16" s="68"/>
      <c r="J16" s="68"/>
      <c r="K16" s="68"/>
      <c r="L16" s="64"/>
      <c r="M16" s="66" t="s">
        <v>52</v>
      </c>
      <c r="N16" s="64">
        <v>15</v>
      </c>
      <c r="O16" s="64">
        <v>2</v>
      </c>
      <c r="P16" s="64">
        <v>0.014</v>
      </c>
      <c r="Q16" s="64">
        <v>0.014</v>
      </c>
      <c r="R16" s="64">
        <v>0</v>
      </c>
      <c r="S16" s="64">
        <v>0.0487</v>
      </c>
      <c r="T16" s="64">
        <v>0.0487</v>
      </c>
      <c r="U16" s="64">
        <v>0</v>
      </c>
      <c r="V16" s="64" t="s">
        <v>44</v>
      </c>
      <c r="W16" s="64" t="s">
        <v>45</v>
      </c>
      <c r="X16" s="64" t="s">
        <v>73</v>
      </c>
      <c r="Y16" s="64" t="s">
        <v>74</v>
      </c>
      <c r="Z16" s="72"/>
    </row>
    <row r="17" s="5" customFormat="1" ht="181" customHeight="1" spans="1:26">
      <c r="A17" s="64"/>
      <c r="B17" s="65" t="s">
        <v>75</v>
      </c>
      <c r="C17" s="64" t="s">
        <v>38</v>
      </c>
      <c r="D17" s="64" t="s">
        <v>39</v>
      </c>
      <c r="E17" s="64" t="s">
        <v>76</v>
      </c>
      <c r="F17" s="66" t="s">
        <v>77</v>
      </c>
      <c r="G17" s="67">
        <v>10.398</v>
      </c>
      <c r="H17" s="68">
        <v>10.398</v>
      </c>
      <c r="I17" s="68"/>
      <c r="J17" s="68"/>
      <c r="K17" s="68"/>
      <c r="L17" s="64"/>
      <c r="M17" s="66" t="s">
        <v>52</v>
      </c>
      <c r="N17" s="64">
        <v>5</v>
      </c>
      <c r="O17" s="64">
        <v>15</v>
      </c>
      <c r="P17" s="64">
        <v>0.0275</v>
      </c>
      <c r="Q17" s="64">
        <v>0.0275</v>
      </c>
      <c r="R17" s="64">
        <v>0</v>
      </c>
      <c r="S17" s="64">
        <v>0.1267</v>
      </c>
      <c r="T17" s="64">
        <v>0.1267</v>
      </c>
      <c r="U17" s="64">
        <v>0</v>
      </c>
      <c r="V17" s="64" t="s">
        <v>44</v>
      </c>
      <c r="W17" s="64" t="s">
        <v>45</v>
      </c>
      <c r="X17" s="64" t="s">
        <v>78</v>
      </c>
      <c r="Y17" s="64" t="s">
        <v>79</v>
      </c>
      <c r="Z17" s="72"/>
    </row>
    <row r="18" s="5" customFormat="1" ht="181" customHeight="1" spans="1:26">
      <c r="A18" s="64"/>
      <c r="B18" s="65" t="s">
        <v>80</v>
      </c>
      <c r="C18" s="64" t="s">
        <v>38</v>
      </c>
      <c r="D18" s="64" t="s">
        <v>39</v>
      </c>
      <c r="E18" s="64" t="s">
        <v>81</v>
      </c>
      <c r="F18" s="66" t="s">
        <v>82</v>
      </c>
      <c r="G18" s="67">
        <v>10.73</v>
      </c>
      <c r="H18" s="68">
        <v>10.73</v>
      </c>
      <c r="I18" s="68"/>
      <c r="J18" s="68"/>
      <c r="K18" s="68"/>
      <c r="L18" s="64"/>
      <c r="M18" s="66" t="s">
        <v>52</v>
      </c>
      <c r="N18" s="64">
        <v>18</v>
      </c>
      <c r="O18" s="64">
        <v>0</v>
      </c>
      <c r="P18" s="64">
        <v>0.0285</v>
      </c>
      <c r="Q18" s="64">
        <v>0.0285</v>
      </c>
      <c r="R18" s="64">
        <v>0</v>
      </c>
      <c r="S18" s="64">
        <v>0.122</v>
      </c>
      <c r="T18" s="64">
        <v>0.122</v>
      </c>
      <c r="U18" s="64">
        <v>0</v>
      </c>
      <c r="V18" s="64" t="s">
        <v>44</v>
      </c>
      <c r="W18" s="64" t="s">
        <v>45</v>
      </c>
      <c r="X18" s="64" t="s">
        <v>83</v>
      </c>
      <c r="Y18" s="64" t="s">
        <v>84</v>
      </c>
      <c r="Z18" s="72"/>
    </row>
    <row r="19" s="5" customFormat="1" ht="181" customHeight="1" spans="1:26">
      <c r="A19" s="64"/>
      <c r="B19" s="65" t="s">
        <v>85</v>
      </c>
      <c r="C19" s="64" t="s">
        <v>38</v>
      </c>
      <c r="D19" s="64" t="s">
        <v>39</v>
      </c>
      <c r="E19" s="64" t="s">
        <v>86</v>
      </c>
      <c r="F19" s="66" t="s">
        <v>87</v>
      </c>
      <c r="G19" s="67">
        <v>29.98</v>
      </c>
      <c r="H19" s="68">
        <v>29.98</v>
      </c>
      <c r="I19" s="68"/>
      <c r="J19" s="68"/>
      <c r="K19" s="68"/>
      <c r="L19" s="64"/>
      <c r="M19" s="66" t="s">
        <v>52</v>
      </c>
      <c r="N19" s="64">
        <v>23</v>
      </c>
      <c r="O19" s="64">
        <v>1</v>
      </c>
      <c r="P19" s="64">
        <v>0.0615</v>
      </c>
      <c r="Q19" s="64">
        <v>0.0615</v>
      </c>
      <c r="R19" s="64">
        <v>0</v>
      </c>
      <c r="S19" s="64">
        <v>0.159</v>
      </c>
      <c r="T19" s="64">
        <v>0.159</v>
      </c>
      <c r="U19" s="64">
        <v>0</v>
      </c>
      <c r="V19" s="64" t="s">
        <v>44</v>
      </c>
      <c r="W19" s="64" t="s">
        <v>45</v>
      </c>
      <c r="X19" s="64" t="s">
        <v>88</v>
      </c>
      <c r="Y19" s="64" t="s">
        <v>89</v>
      </c>
      <c r="Z19" s="72"/>
    </row>
    <row r="20" s="5" customFormat="1" ht="181" customHeight="1" spans="1:26">
      <c r="A20" s="64"/>
      <c r="B20" s="65" t="s">
        <v>90</v>
      </c>
      <c r="C20" s="64" t="s">
        <v>38</v>
      </c>
      <c r="D20" s="64" t="s">
        <v>39</v>
      </c>
      <c r="E20" s="64" t="s">
        <v>91</v>
      </c>
      <c r="F20" s="66" t="s">
        <v>92</v>
      </c>
      <c r="G20" s="67">
        <v>12.157</v>
      </c>
      <c r="H20" s="68">
        <v>12.157</v>
      </c>
      <c r="I20" s="68"/>
      <c r="J20" s="68"/>
      <c r="K20" s="68"/>
      <c r="L20" s="64"/>
      <c r="M20" s="66" t="s">
        <v>52</v>
      </c>
      <c r="N20" s="64">
        <v>13</v>
      </c>
      <c r="O20" s="64">
        <v>3</v>
      </c>
      <c r="P20" s="64">
        <v>0.0514</v>
      </c>
      <c r="Q20" s="64">
        <v>0.0514</v>
      </c>
      <c r="R20" s="64">
        <v>0</v>
      </c>
      <c r="S20" s="64">
        <v>0.2417</v>
      </c>
      <c r="T20" s="64">
        <v>0.2417</v>
      </c>
      <c r="U20" s="64">
        <v>0</v>
      </c>
      <c r="V20" s="64" t="s">
        <v>44</v>
      </c>
      <c r="W20" s="64" t="s">
        <v>45</v>
      </c>
      <c r="X20" s="64" t="s">
        <v>93</v>
      </c>
      <c r="Y20" s="64" t="s">
        <v>94</v>
      </c>
      <c r="Z20" s="72"/>
    </row>
    <row r="21" s="5" customFormat="1" ht="181" customHeight="1" spans="1:26">
      <c r="A21" s="64"/>
      <c r="B21" s="65" t="s">
        <v>95</v>
      </c>
      <c r="C21" s="64" t="s">
        <v>38</v>
      </c>
      <c r="D21" s="64" t="s">
        <v>39</v>
      </c>
      <c r="E21" s="64" t="s">
        <v>96</v>
      </c>
      <c r="F21" s="66" t="s">
        <v>51</v>
      </c>
      <c r="G21" s="67">
        <v>10.04</v>
      </c>
      <c r="H21" s="68">
        <v>10.04</v>
      </c>
      <c r="I21" s="68"/>
      <c r="J21" s="68"/>
      <c r="K21" s="68"/>
      <c r="L21" s="64"/>
      <c r="M21" s="66" t="s">
        <v>52</v>
      </c>
      <c r="N21" s="64">
        <v>10</v>
      </c>
      <c r="O21" s="64">
        <v>2</v>
      </c>
      <c r="P21" s="64">
        <v>0.0097</v>
      </c>
      <c r="Q21" s="64">
        <v>0.0097</v>
      </c>
      <c r="R21" s="64">
        <v>0</v>
      </c>
      <c r="S21" s="64">
        <v>0.0492</v>
      </c>
      <c r="T21" s="64">
        <v>0.0492</v>
      </c>
      <c r="U21" s="64">
        <v>0</v>
      </c>
      <c r="V21" s="64" t="s">
        <v>44</v>
      </c>
      <c r="W21" s="64" t="s">
        <v>45</v>
      </c>
      <c r="X21" s="64" t="s">
        <v>97</v>
      </c>
      <c r="Y21" s="64" t="s">
        <v>98</v>
      </c>
      <c r="Z21" s="72"/>
    </row>
    <row r="22" s="5" customFormat="1" ht="181" customHeight="1" spans="1:26">
      <c r="A22" s="64"/>
      <c r="B22" s="65" t="s">
        <v>99</v>
      </c>
      <c r="C22" s="64" t="s">
        <v>38</v>
      </c>
      <c r="D22" s="64" t="s">
        <v>39</v>
      </c>
      <c r="E22" s="64" t="s">
        <v>100</v>
      </c>
      <c r="F22" s="66" t="s">
        <v>101</v>
      </c>
      <c r="G22" s="67">
        <v>19.995</v>
      </c>
      <c r="H22" s="68">
        <v>19.995</v>
      </c>
      <c r="I22" s="68"/>
      <c r="J22" s="68"/>
      <c r="K22" s="68"/>
      <c r="L22" s="64"/>
      <c r="M22" s="66" t="s">
        <v>52</v>
      </c>
      <c r="N22" s="64">
        <v>7</v>
      </c>
      <c r="O22" s="64">
        <v>5</v>
      </c>
      <c r="P22" s="64">
        <v>0.0434</v>
      </c>
      <c r="Q22" s="64">
        <v>0.0434</v>
      </c>
      <c r="R22" s="64">
        <v>0</v>
      </c>
      <c r="S22" s="64">
        <v>0.1706</v>
      </c>
      <c r="T22" s="64">
        <v>0.1706</v>
      </c>
      <c r="U22" s="64">
        <v>0</v>
      </c>
      <c r="V22" s="64" t="s">
        <v>44</v>
      </c>
      <c r="W22" s="64" t="s">
        <v>45</v>
      </c>
      <c r="X22" s="64" t="s">
        <v>102</v>
      </c>
      <c r="Y22" s="64" t="s">
        <v>103</v>
      </c>
      <c r="Z22" s="72"/>
    </row>
    <row r="23" s="5" customFormat="1" ht="181" customHeight="1" spans="1:26">
      <c r="A23" s="64"/>
      <c r="B23" s="65" t="s">
        <v>104</v>
      </c>
      <c r="C23" s="64" t="s">
        <v>38</v>
      </c>
      <c r="D23" s="64" t="s">
        <v>39</v>
      </c>
      <c r="E23" s="64" t="s">
        <v>105</v>
      </c>
      <c r="F23" s="66" t="s">
        <v>106</v>
      </c>
      <c r="G23" s="67">
        <v>34.61</v>
      </c>
      <c r="H23" s="68">
        <v>34.61</v>
      </c>
      <c r="I23" s="68"/>
      <c r="J23" s="68"/>
      <c r="K23" s="68"/>
      <c r="L23" s="64"/>
      <c r="M23" s="66" t="s">
        <v>107</v>
      </c>
      <c r="N23" s="64">
        <v>12</v>
      </c>
      <c r="O23" s="64">
        <v>1</v>
      </c>
      <c r="P23" s="64">
        <v>0.0365</v>
      </c>
      <c r="Q23" s="64">
        <v>0.0365</v>
      </c>
      <c r="R23" s="64">
        <v>0</v>
      </c>
      <c r="S23" s="64">
        <v>8.1686</v>
      </c>
      <c r="T23" s="64">
        <v>8.1686</v>
      </c>
      <c r="U23" s="64">
        <v>0</v>
      </c>
      <c r="V23" s="64" t="s">
        <v>44</v>
      </c>
      <c r="W23" s="64" t="s">
        <v>45</v>
      </c>
      <c r="X23" s="64" t="s">
        <v>108</v>
      </c>
      <c r="Y23" s="64" t="s">
        <v>109</v>
      </c>
      <c r="Z23" s="72"/>
    </row>
    <row r="24" s="5" customFormat="1" ht="181" customHeight="1" spans="1:26">
      <c r="A24" s="64"/>
      <c r="B24" s="65" t="s">
        <v>110</v>
      </c>
      <c r="C24" s="64" t="s">
        <v>38</v>
      </c>
      <c r="D24" s="64" t="s">
        <v>39</v>
      </c>
      <c r="E24" s="64" t="s">
        <v>111</v>
      </c>
      <c r="F24" s="66" t="s">
        <v>112</v>
      </c>
      <c r="G24" s="67">
        <v>10.92</v>
      </c>
      <c r="H24" s="68">
        <v>10.92</v>
      </c>
      <c r="I24" s="68"/>
      <c r="J24" s="68"/>
      <c r="K24" s="68"/>
      <c r="L24" s="64"/>
      <c r="M24" s="66" t="s">
        <v>107</v>
      </c>
      <c r="N24" s="64">
        <v>11</v>
      </c>
      <c r="O24" s="64">
        <v>0</v>
      </c>
      <c r="P24" s="64">
        <v>0.0304</v>
      </c>
      <c r="Q24" s="64">
        <v>0.0304</v>
      </c>
      <c r="R24" s="64">
        <v>0</v>
      </c>
      <c r="S24" s="64">
        <v>0.1191</v>
      </c>
      <c r="T24" s="64">
        <v>0.1191</v>
      </c>
      <c r="U24" s="64">
        <v>0</v>
      </c>
      <c r="V24" s="64" t="s">
        <v>44</v>
      </c>
      <c r="W24" s="64" t="s">
        <v>45</v>
      </c>
      <c r="X24" s="64" t="s">
        <v>113</v>
      </c>
      <c r="Y24" s="64" t="s">
        <v>114</v>
      </c>
      <c r="Z24" s="72"/>
    </row>
    <row r="25" s="5" customFormat="1" ht="181" customHeight="1" spans="1:26">
      <c r="A25" s="64"/>
      <c r="B25" s="65" t="s">
        <v>115</v>
      </c>
      <c r="C25" s="64" t="s">
        <v>38</v>
      </c>
      <c r="D25" s="64" t="s">
        <v>39</v>
      </c>
      <c r="E25" s="64" t="s">
        <v>116</v>
      </c>
      <c r="F25" s="66" t="s">
        <v>117</v>
      </c>
      <c r="G25" s="67">
        <v>23.37</v>
      </c>
      <c r="H25" s="68">
        <v>23.37</v>
      </c>
      <c r="I25" s="68"/>
      <c r="J25" s="68"/>
      <c r="K25" s="68"/>
      <c r="L25" s="64"/>
      <c r="M25" s="66" t="s">
        <v>52</v>
      </c>
      <c r="N25" s="64">
        <v>18</v>
      </c>
      <c r="O25" s="64"/>
      <c r="P25" s="64">
        <v>0.0978</v>
      </c>
      <c r="Q25" s="64">
        <v>0.0978</v>
      </c>
      <c r="R25" s="64">
        <v>0</v>
      </c>
      <c r="S25" s="64">
        <v>0.3452</v>
      </c>
      <c r="T25" s="64">
        <v>0.3452</v>
      </c>
      <c r="U25" s="64">
        <v>0</v>
      </c>
      <c r="V25" s="64" t="s">
        <v>44</v>
      </c>
      <c r="W25" s="64" t="s">
        <v>45</v>
      </c>
      <c r="X25" s="64" t="s">
        <v>118</v>
      </c>
      <c r="Y25" s="64" t="s">
        <v>119</v>
      </c>
      <c r="Z25" s="72"/>
    </row>
    <row r="26" s="5" customFormat="1" ht="181" customHeight="1" spans="1:26">
      <c r="A26" s="64"/>
      <c r="B26" s="65" t="s">
        <v>120</v>
      </c>
      <c r="C26" s="64" t="s">
        <v>38</v>
      </c>
      <c r="D26" s="64" t="s">
        <v>39</v>
      </c>
      <c r="E26" s="64" t="s">
        <v>121</v>
      </c>
      <c r="F26" s="66" t="s">
        <v>122</v>
      </c>
      <c r="G26" s="67">
        <v>26.755</v>
      </c>
      <c r="H26" s="68">
        <v>26.755</v>
      </c>
      <c r="I26" s="68"/>
      <c r="J26" s="68"/>
      <c r="K26" s="68"/>
      <c r="L26" s="64"/>
      <c r="M26" s="66" t="s">
        <v>52</v>
      </c>
      <c r="N26" s="64">
        <v>9</v>
      </c>
      <c r="O26" s="64">
        <v>4</v>
      </c>
      <c r="P26" s="64">
        <v>0.0166</v>
      </c>
      <c r="Q26" s="64">
        <v>0.0166</v>
      </c>
      <c r="R26" s="64">
        <v>0</v>
      </c>
      <c r="S26" s="64">
        <v>0.0715</v>
      </c>
      <c r="T26" s="64">
        <v>0.0715</v>
      </c>
      <c r="U26" s="64">
        <v>0</v>
      </c>
      <c r="V26" s="64" t="s">
        <v>44</v>
      </c>
      <c r="W26" s="64" t="s">
        <v>45</v>
      </c>
      <c r="X26" s="64" t="s">
        <v>123</v>
      </c>
      <c r="Y26" s="64" t="s">
        <v>124</v>
      </c>
      <c r="Z26" s="72"/>
    </row>
    <row r="27" s="5" customFormat="1" ht="181" customHeight="1" spans="1:26">
      <c r="A27" s="64"/>
      <c r="B27" s="65" t="s">
        <v>125</v>
      </c>
      <c r="C27" s="64" t="s">
        <v>38</v>
      </c>
      <c r="D27" s="64" t="s">
        <v>39</v>
      </c>
      <c r="E27" s="64" t="s">
        <v>126</v>
      </c>
      <c r="F27" s="66" t="s">
        <v>127</v>
      </c>
      <c r="G27" s="67">
        <v>10.03</v>
      </c>
      <c r="H27" s="68">
        <v>10.03</v>
      </c>
      <c r="I27" s="68"/>
      <c r="J27" s="68"/>
      <c r="K27" s="68"/>
      <c r="L27" s="64"/>
      <c r="M27" s="66" t="s">
        <v>52</v>
      </c>
      <c r="N27" s="64">
        <v>13</v>
      </c>
      <c r="O27" s="64">
        <v>2</v>
      </c>
      <c r="P27" s="64">
        <v>0.0155</v>
      </c>
      <c r="Q27" s="64">
        <v>0.0155</v>
      </c>
      <c r="R27" s="64">
        <v>0</v>
      </c>
      <c r="S27" s="64">
        <v>0.0724</v>
      </c>
      <c r="T27" s="64">
        <v>0.0724</v>
      </c>
      <c r="U27" s="64">
        <v>0</v>
      </c>
      <c r="V27" s="64" t="s">
        <v>44</v>
      </c>
      <c r="W27" s="64" t="s">
        <v>45</v>
      </c>
      <c r="X27" s="64" t="s">
        <v>128</v>
      </c>
      <c r="Y27" s="64" t="s">
        <v>129</v>
      </c>
      <c r="Z27" s="72"/>
    </row>
    <row r="28" s="5" customFormat="1" ht="181" customHeight="1" spans="1:26">
      <c r="A28" s="64"/>
      <c r="B28" s="65" t="s">
        <v>130</v>
      </c>
      <c r="C28" s="64" t="s">
        <v>38</v>
      </c>
      <c r="D28" s="64" t="s">
        <v>39</v>
      </c>
      <c r="E28" s="64" t="s">
        <v>131</v>
      </c>
      <c r="F28" s="66" t="s">
        <v>132</v>
      </c>
      <c r="G28" s="67">
        <v>20.57</v>
      </c>
      <c r="H28" s="68">
        <v>20.57</v>
      </c>
      <c r="I28" s="68"/>
      <c r="J28" s="68"/>
      <c r="K28" s="68"/>
      <c r="L28" s="64"/>
      <c r="M28" s="66" t="s">
        <v>107</v>
      </c>
      <c r="N28" s="64">
        <v>12</v>
      </c>
      <c r="O28" s="64"/>
      <c r="P28" s="64">
        <v>0.0141</v>
      </c>
      <c r="Q28" s="64">
        <v>0.0141</v>
      </c>
      <c r="R28" s="64">
        <v>0</v>
      </c>
      <c r="S28" s="64">
        <v>0.0634</v>
      </c>
      <c r="T28" s="64">
        <v>0.0634</v>
      </c>
      <c r="U28" s="64">
        <v>0</v>
      </c>
      <c r="V28" s="64" t="s">
        <v>44</v>
      </c>
      <c r="W28" s="64" t="s">
        <v>45</v>
      </c>
      <c r="X28" s="64" t="s">
        <v>133</v>
      </c>
      <c r="Y28" s="64" t="s">
        <v>134</v>
      </c>
      <c r="Z28" s="72"/>
    </row>
    <row r="29" s="5" customFormat="1" ht="181" customHeight="1" spans="1:26">
      <c r="A29" s="64"/>
      <c r="B29" s="65" t="s">
        <v>135</v>
      </c>
      <c r="C29" s="64" t="s">
        <v>38</v>
      </c>
      <c r="D29" s="64" t="s">
        <v>39</v>
      </c>
      <c r="E29" s="64" t="s">
        <v>136</v>
      </c>
      <c r="F29" s="66" t="s">
        <v>137</v>
      </c>
      <c r="G29" s="67">
        <v>14.045</v>
      </c>
      <c r="H29" s="68">
        <v>14.045</v>
      </c>
      <c r="I29" s="68"/>
      <c r="J29" s="68"/>
      <c r="K29" s="68"/>
      <c r="L29" s="64"/>
      <c r="M29" s="66" t="s">
        <v>52</v>
      </c>
      <c r="N29" s="64">
        <v>7</v>
      </c>
      <c r="O29" s="64">
        <v>5</v>
      </c>
      <c r="P29" s="64">
        <v>0.0444</v>
      </c>
      <c r="Q29" s="64">
        <v>0.0444</v>
      </c>
      <c r="R29" s="64">
        <v>0</v>
      </c>
      <c r="S29" s="64">
        <v>0.1465</v>
      </c>
      <c r="T29" s="64">
        <v>0.1465</v>
      </c>
      <c r="U29" s="64">
        <v>0</v>
      </c>
      <c r="V29" s="64" t="s">
        <v>44</v>
      </c>
      <c r="W29" s="64" t="s">
        <v>45</v>
      </c>
      <c r="X29" s="64" t="s">
        <v>138</v>
      </c>
      <c r="Y29" s="64" t="s">
        <v>139</v>
      </c>
      <c r="Z29" s="72"/>
    </row>
    <row r="30" s="6" customFormat="1" ht="89" customHeight="1" spans="1:26">
      <c r="A30" s="58">
        <v>2</v>
      </c>
      <c r="B30" s="69" t="s">
        <v>140</v>
      </c>
      <c r="C30" s="58" t="s">
        <v>38</v>
      </c>
      <c r="D30" s="58" t="s">
        <v>39</v>
      </c>
      <c r="E30" s="58" t="s">
        <v>141</v>
      </c>
      <c r="F30" s="61" t="s">
        <v>142</v>
      </c>
      <c r="G30" s="62">
        <f>SUM(H30:K30)</f>
        <v>46.15</v>
      </c>
      <c r="H30" s="63">
        <f>SUM(H31:H42)</f>
        <v>46.15</v>
      </c>
      <c r="I30" s="63">
        <f>SUM(I31:I42)</f>
        <v>0</v>
      </c>
      <c r="J30" s="63">
        <f>SUM(J31:J42)</f>
        <v>0</v>
      </c>
      <c r="K30" s="63">
        <f>SUM(K31:K42)</f>
        <v>0</v>
      </c>
      <c r="L30" s="58" t="s">
        <v>143</v>
      </c>
      <c r="M30" s="61" t="s">
        <v>144</v>
      </c>
      <c r="N30" s="58">
        <v>28</v>
      </c>
      <c r="O30" s="58">
        <v>49</v>
      </c>
      <c r="P30" s="58">
        <v>0.1395</v>
      </c>
      <c r="Q30" s="58">
        <v>0.1395</v>
      </c>
      <c r="R30" s="58">
        <v>0</v>
      </c>
      <c r="S30" s="58">
        <v>0.5582</v>
      </c>
      <c r="T30" s="58">
        <v>0.5582</v>
      </c>
      <c r="U30" s="58">
        <v>0</v>
      </c>
      <c r="V30" s="58" t="s">
        <v>145</v>
      </c>
      <c r="W30" s="58" t="s">
        <v>146</v>
      </c>
      <c r="X30" s="58" t="s">
        <v>147</v>
      </c>
      <c r="Y30" s="58" t="s">
        <v>148</v>
      </c>
      <c r="Z30" s="59" t="s">
        <v>149</v>
      </c>
    </row>
    <row r="31" s="7" customFormat="1" ht="89" customHeight="1" spans="1:26">
      <c r="A31" s="64"/>
      <c r="B31" s="65" t="s">
        <v>150</v>
      </c>
      <c r="C31" s="64" t="s">
        <v>38</v>
      </c>
      <c r="D31" s="64" t="s">
        <v>39</v>
      </c>
      <c r="E31" s="64" t="s">
        <v>151</v>
      </c>
      <c r="F31" s="66" t="s">
        <v>152</v>
      </c>
      <c r="G31" s="67">
        <v>12.05</v>
      </c>
      <c r="H31" s="68">
        <v>12.05</v>
      </c>
      <c r="I31" s="68"/>
      <c r="J31" s="68"/>
      <c r="K31" s="68"/>
      <c r="L31" s="64"/>
      <c r="M31" s="66" t="s">
        <v>153</v>
      </c>
      <c r="N31" s="64">
        <v>3</v>
      </c>
      <c r="O31" s="64">
        <v>8</v>
      </c>
      <c r="P31" s="64">
        <v>0.0067</v>
      </c>
      <c r="Q31" s="64">
        <v>0.0067</v>
      </c>
      <c r="R31" s="64">
        <v>0</v>
      </c>
      <c r="S31" s="64">
        <v>0.0268</v>
      </c>
      <c r="T31" s="64">
        <v>0.0268</v>
      </c>
      <c r="U31" s="64">
        <v>0</v>
      </c>
      <c r="V31" s="64" t="s">
        <v>145</v>
      </c>
      <c r="W31" s="64" t="s">
        <v>146</v>
      </c>
      <c r="X31" s="64" t="s">
        <v>154</v>
      </c>
      <c r="Y31" s="64" t="s">
        <v>155</v>
      </c>
      <c r="Z31" s="72"/>
    </row>
    <row r="32" s="7" customFormat="1" ht="89" customHeight="1" spans="1:26">
      <c r="A32" s="70"/>
      <c r="B32" s="65" t="s">
        <v>156</v>
      </c>
      <c r="C32" s="64" t="s">
        <v>38</v>
      </c>
      <c r="D32" s="64" t="s">
        <v>39</v>
      </c>
      <c r="E32" s="64" t="s">
        <v>157</v>
      </c>
      <c r="F32" s="66" t="s">
        <v>158</v>
      </c>
      <c r="G32" s="67">
        <v>3.5</v>
      </c>
      <c r="H32" s="68">
        <v>3.5</v>
      </c>
      <c r="I32" s="68"/>
      <c r="J32" s="68"/>
      <c r="K32" s="68"/>
      <c r="L32" s="64"/>
      <c r="M32" s="66" t="s">
        <v>159</v>
      </c>
      <c r="N32" s="64">
        <v>1</v>
      </c>
      <c r="O32" s="64">
        <v>6</v>
      </c>
      <c r="P32" s="64">
        <v>0.0043</v>
      </c>
      <c r="Q32" s="64">
        <v>0.0043</v>
      </c>
      <c r="R32" s="64">
        <v>0</v>
      </c>
      <c r="S32" s="64">
        <v>0.0194</v>
      </c>
      <c r="T32" s="64">
        <v>0.0194</v>
      </c>
      <c r="U32" s="64">
        <v>0</v>
      </c>
      <c r="V32" s="64" t="s">
        <v>145</v>
      </c>
      <c r="W32" s="64" t="s">
        <v>146</v>
      </c>
      <c r="X32" s="64" t="s">
        <v>160</v>
      </c>
      <c r="Y32" s="64" t="s">
        <v>161</v>
      </c>
      <c r="Z32" s="72"/>
    </row>
    <row r="33" s="7" customFormat="1" ht="117" customHeight="1" spans="1:26">
      <c r="A33" s="70"/>
      <c r="B33" s="65" t="s">
        <v>162</v>
      </c>
      <c r="C33" s="64" t="s">
        <v>38</v>
      </c>
      <c r="D33" s="64" t="s">
        <v>163</v>
      </c>
      <c r="E33" s="64" t="s">
        <v>76</v>
      </c>
      <c r="F33" s="66" t="s">
        <v>164</v>
      </c>
      <c r="G33" s="67">
        <v>5.84</v>
      </c>
      <c r="H33" s="68">
        <v>5.84</v>
      </c>
      <c r="I33" s="68"/>
      <c r="J33" s="68"/>
      <c r="K33" s="68"/>
      <c r="L33" s="64"/>
      <c r="M33" s="66" t="s">
        <v>144</v>
      </c>
      <c r="N33" s="64">
        <v>5</v>
      </c>
      <c r="O33" s="64">
        <v>11</v>
      </c>
      <c r="P33" s="64">
        <v>0.0987</v>
      </c>
      <c r="Q33" s="64">
        <v>0.0987</v>
      </c>
      <c r="R33" s="64">
        <v>0</v>
      </c>
      <c r="S33" s="64">
        <v>0.3948</v>
      </c>
      <c r="T33" s="64">
        <v>0.3948</v>
      </c>
      <c r="U33" s="64">
        <v>0</v>
      </c>
      <c r="V33" s="64" t="s">
        <v>145</v>
      </c>
      <c r="W33" s="64" t="s">
        <v>146</v>
      </c>
      <c r="X33" s="64" t="s">
        <v>165</v>
      </c>
      <c r="Y33" s="64" t="s">
        <v>166</v>
      </c>
      <c r="Z33" s="72"/>
    </row>
    <row r="34" s="7" customFormat="1" ht="89" customHeight="1" spans="1:26">
      <c r="A34" s="70"/>
      <c r="B34" s="65" t="s">
        <v>167</v>
      </c>
      <c r="C34" s="64" t="s">
        <v>38</v>
      </c>
      <c r="D34" s="64" t="s">
        <v>39</v>
      </c>
      <c r="E34" s="64" t="s">
        <v>168</v>
      </c>
      <c r="F34" s="66" t="s">
        <v>169</v>
      </c>
      <c r="G34" s="67">
        <v>1.375</v>
      </c>
      <c r="H34" s="68">
        <v>1.375</v>
      </c>
      <c r="I34" s="68"/>
      <c r="J34" s="68"/>
      <c r="K34" s="68"/>
      <c r="L34" s="64"/>
      <c r="M34" s="66" t="s">
        <v>153</v>
      </c>
      <c r="N34" s="64">
        <v>1</v>
      </c>
      <c r="O34" s="64">
        <v>5</v>
      </c>
      <c r="P34" s="64">
        <v>0.0019</v>
      </c>
      <c r="Q34" s="64">
        <v>0.0019</v>
      </c>
      <c r="R34" s="64">
        <v>0</v>
      </c>
      <c r="S34" s="64">
        <v>0.0096</v>
      </c>
      <c r="T34" s="64">
        <v>0.0096</v>
      </c>
      <c r="U34" s="64">
        <v>0</v>
      </c>
      <c r="V34" s="64" t="s">
        <v>145</v>
      </c>
      <c r="W34" s="64" t="s">
        <v>146</v>
      </c>
      <c r="X34" s="64" t="s">
        <v>170</v>
      </c>
      <c r="Y34" s="64" t="s">
        <v>171</v>
      </c>
      <c r="Z34" s="72"/>
    </row>
    <row r="35" s="7" customFormat="1" ht="89" customHeight="1" spans="1:26">
      <c r="A35" s="70"/>
      <c r="B35" s="65" t="s">
        <v>172</v>
      </c>
      <c r="C35" s="64" t="s">
        <v>38</v>
      </c>
      <c r="D35" s="64" t="s">
        <v>39</v>
      </c>
      <c r="E35" s="64" t="s">
        <v>173</v>
      </c>
      <c r="F35" s="66" t="s">
        <v>174</v>
      </c>
      <c r="G35" s="67">
        <v>5.795</v>
      </c>
      <c r="H35" s="68">
        <v>5.795</v>
      </c>
      <c r="I35" s="68"/>
      <c r="J35" s="68"/>
      <c r="K35" s="68"/>
      <c r="L35" s="64"/>
      <c r="M35" s="66" t="s">
        <v>175</v>
      </c>
      <c r="N35" s="64">
        <v>9</v>
      </c>
      <c r="O35" s="64">
        <v>0</v>
      </c>
      <c r="P35" s="64">
        <v>0.0129</v>
      </c>
      <c r="Q35" s="64">
        <v>0.0129</v>
      </c>
      <c r="R35" s="64">
        <v>0</v>
      </c>
      <c r="S35" s="64">
        <v>0.0589</v>
      </c>
      <c r="T35" s="64">
        <v>0.0589</v>
      </c>
      <c r="U35" s="64">
        <v>0</v>
      </c>
      <c r="V35" s="64" t="s">
        <v>145</v>
      </c>
      <c r="W35" s="64" t="s">
        <v>146</v>
      </c>
      <c r="X35" s="64" t="s">
        <v>176</v>
      </c>
      <c r="Y35" s="64" t="s">
        <v>177</v>
      </c>
      <c r="Z35" s="72"/>
    </row>
    <row r="36" s="7" customFormat="1" ht="89" customHeight="1" spans="1:26">
      <c r="A36" s="70"/>
      <c r="B36" s="65" t="s">
        <v>178</v>
      </c>
      <c r="C36" s="64" t="s">
        <v>38</v>
      </c>
      <c r="D36" s="64" t="s">
        <v>39</v>
      </c>
      <c r="E36" s="64" t="s">
        <v>179</v>
      </c>
      <c r="F36" s="66" t="s">
        <v>180</v>
      </c>
      <c r="G36" s="67">
        <v>0.3</v>
      </c>
      <c r="H36" s="68">
        <v>0.3</v>
      </c>
      <c r="I36" s="68"/>
      <c r="J36" s="68"/>
      <c r="K36" s="68"/>
      <c r="L36" s="64"/>
      <c r="M36" s="66" t="s">
        <v>181</v>
      </c>
      <c r="N36" s="64">
        <v>0</v>
      </c>
      <c r="O36" s="64">
        <v>2</v>
      </c>
      <c r="P36" s="64">
        <v>0.0002</v>
      </c>
      <c r="Q36" s="64">
        <v>0.0002</v>
      </c>
      <c r="R36" s="64">
        <v>0</v>
      </c>
      <c r="S36" s="64">
        <v>0.0007</v>
      </c>
      <c r="T36" s="64">
        <v>0.0007</v>
      </c>
      <c r="U36" s="64">
        <v>0</v>
      </c>
      <c r="V36" s="64" t="s">
        <v>145</v>
      </c>
      <c r="W36" s="64" t="s">
        <v>146</v>
      </c>
      <c r="X36" s="64" t="s">
        <v>182</v>
      </c>
      <c r="Y36" s="64" t="s">
        <v>183</v>
      </c>
      <c r="Z36" s="72"/>
    </row>
    <row r="37" s="7" customFormat="1" ht="89" customHeight="1" spans="1:26">
      <c r="A37" s="70"/>
      <c r="B37" s="65" t="s">
        <v>184</v>
      </c>
      <c r="C37" s="64" t="s">
        <v>38</v>
      </c>
      <c r="D37" s="64" t="s">
        <v>39</v>
      </c>
      <c r="E37" s="64" t="s">
        <v>185</v>
      </c>
      <c r="F37" s="66" t="s">
        <v>186</v>
      </c>
      <c r="G37" s="67">
        <v>1.125</v>
      </c>
      <c r="H37" s="68">
        <v>1.125</v>
      </c>
      <c r="I37" s="68"/>
      <c r="J37" s="68"/>
      <c r="K37" s="68"/>
      <c r="L37" s="64"/>
      <c r="M37" s="66" t="s">
        <v>144</v>
      </c>
      <c r="N37" s="64">
        <v>2</v>
      </c>
      <c r="O37" s="64">
        <v>0</v>
      </c>
      <c r="P37" s="64">
        <v>0.0023</v>
      </c>
      <c r="Q37" s="64">
        <v>0.0023</v>
      </c>
      <c r="R37" s="64">
        <v>0</v>
      </c>
      <c r="S37" s="64">
        <v>0.0082</v>
      </c>
      <c r="T37" s="64">
        <v>0.0082</v>
      </c>
      <c r="U37" s="64">
        <v>0</v>
      </c>
      <c r="V37" s="64" t="s">
        <v>145</v>
      </c>
      <c r="W37" s="64" t="s">
        <v>146</v>
      </c>
      <c r="X37" s="64" t="s">
        <v>187</v>
      </c>
      <c r="Y37" s="64" t="s">
        <v>188</v>
      </c>
      <c r="Z37" s="72"/>
    </row>
    <row r="38" s="7" customFormat="1" ht="89" customHeight="1" spans="1:26">
      <c r="A38" s="70"/>
      <c r="B38" s="65" t="s">
        <v>189</v>
      </c>
      <c r="C38" s="64" t="s">
        <v>38</v>
      </c>
      <c r="D38" s="64" t="s">
        <v>39</v>
      </c>
      <c r="E38" s="64" t="s">
        <v>190</v>
      </c>
      <c r="F38" s="66" t="s">
        <v>191</v>
      </c>
      <c r="G38" s="67">
        <v>0.7</v>
      </c>
      <c r="H38" s="68">
        <v>0.7</v>
      </c>
      <c r="I38" s="68"/>
      <c r="J38" s="68"/>
      <c r="K38" s="68"/>
      <c r="L38" s="64"/>
      <c r="M38" s="66" t="s">
        <v>159</v>
      </c>
      <c r="N38" s="64">
        <v>0</v>
      </c>
      <c r="O38" s="64">
        <v>1</v>
      </c>
      <c r="P38" s="64">
        <v>0.0007</v>
      </c>
      <c r="Q38" s="64">
        <v>0.0007</v>
      </c>
      <c r="R38" s="64">
        <v>0</v>
      </c>
      <c r="S38" s="64">
        <v>0.0022</v>
      </c>
      <c r="T38" s="64">
        <v>0.0022</v>
      </c>
      <c r="U38" s="64">
        <v>0</v>
      </c>
      <c r="V38" s="64" t="s">
        <v>145</v>
      </c>
      <c r="W38" s="64" t="s">
        <v>146</v>
      </c>
      <c r="X38" s="64" t="s">
        <v>192</v>
      </c>
      <c r="Y38" s="64" t="s">
        <v>193</v>
      </c>
      <c r="Z38" s="72"/>
    </row>
    <row r="39" s="7" customFormat="1" ht="89" customHeight="1" spans="1:26">
      <c r="A39" s="70"/>
      <c r="B39" s="65" t="s">
        <v>194</v>
      </c>
      <c r="C39" s="64" t="s">
        <v>38</v>
      </c>
      <c r="D39" s="64" t="s">
        <v>39</v>
      </c>
      <c r="E39" s="64" t="s">
        <v>195</v>
      </c>
      <c r="F39" s="66" t="s">
        <v>196</v>
      </c>
      <c r="G39" s="67">
        <v>6.625</v>
      </c>
      <c r="H39" s="68">
        <v>6.625</v>
      </c>
      <c r="I39" s="68"/>
      <c r="J39" s="68"/>
      <c r="K39" s="68"/>
      <c r="L39" s="64"/>
      <c r="M39" s="66" t="s">
        <v>197</v>
      </c>
      <c r="N39" s="64">
        <v>0</v>
      </c>
      <c r="O39" s="64">
        <v>3</v>
      </c>
      <c r="P39" s="64">
        <v>0.0022</v>
      </c>
      <c r="Q39" s="64">
        <v>0.0022</v>
      </c>
      <c r="R39" s="64">
        <v>0</v>
      </c>
      <c r="S39" s="64">
        <v>0.007</v>
      </c>
      <c r="T39" s="64">
        <v>0.007</v>
      </c>
      <c r="U39" s="64">
        <v>0</v>
      </c>
      <c r="V39" s="64" t="s">
        <v>145</v>
      </c>
      <c r="W39" s="64" t="s">
        <v>146</v>
      </c>
      <c r="X39" s="64" t="s">
        <v>198</v>
      </c>
      <c r="Y39" s="64" t="s">
        <v>199</v>
      </c>
      <c r="Z39" s="72"/>
    </row>
    <row r="40" s="7" customFormat="1" ht="89" customHeight="1" spans="1:26">
      <c r="A40" s="70"/>
      <c r="B40" s="65" t="s">
        <v>200</v>
      </c>
      <c r="C40" s="64" t="s">
        <v>38</v>
      </c>
      <c r="D40" s="64" t="s">
        <v>39</v>
      </c>
      <c r="E40" s="64" t="s">
        <v>201</v>
      </c>
      <c r="F40" s="66" t="s">
        <v>202</v>
      </c>
      <c r="G40" s="67">
        <v>2.175</v>
      </c>
      <c r="H40" s="68">
        <v>2.175</v>
      </c>
      <c r="I40" s="68"/>
      <c r="J40" s="68"/>
      <c r="K40" s="68"/>
      <c r="L40" s="64"/>
      <c r="M40" s="66" t="s">
        <v>203</v>
      </c>
      <c r="N40" s="64">
        <v>3</v>
      </c>
      <c r="O40" s="64">
        <v>6</v>
      </c>
      <c r="P40" s="64">
        <v>0.0039</v>
      </c>
      <c r="Q40" s="64">
        <v>0.0039</v>
      </c>
      <c r="R40" s="64">
        <v>0</v>
      </c>
      <c r="S40" s="64">
        <v>0.0124</v>
      </c>
      <c r="T40" s="64">
        <v>0.0124</v>
      </c>
      <c r="U40" s="64">
        <v>0</v>
      </c>
      <c r="V40" s="64" t="s">
        <v>145</v>
      </c>
      <c r="W40" s="64" t="s">
        <v>146</v>
      </c>
      <c r="X40" s="64" t="s">
        <v>204</v>
      </c>
      <c r="Y40" s="64" t="s">
        <v>205</v>
      </c>
      <c r="Z40" s="72"/>
    </row>
    <row r="41" s="7" customFormat="1" ht="89" customHeight="1" spans="1:26">
      <c r="A41" s="70"/>
      <c r="B41" s="65" t="s">
        <v>206</v>
      </c>
      <c r="C41" s="64" t="s">
        <v>38</v>
      </c>
      <c r="D41" s="64" t="s">
        <v>39</v>
      </c>
      <c r="E41" s="64" t="s">
        <v>207</v>
      </c>
      <c r="F41" s="66" t="s">
        <v>208</v>
      </c>
      <c r="G41" s="67">
        <v>6.34</v>
      </c>
      <c r="H41" s="68">
        <v>6.34</v>
      </c>
      <c r="I41" s="68"/>
      <c r="J41" s="68"/>
      <c r="K41" s="68"/>
      <c r="L41" s="64"/>
      <c r="M41" s="66" t="s">
        <v>209</v>
      </c>
      <c r="N41" s="64">
        <v>4</v>
      </c>
      <c r="O41" s="64">
        <v>7</v>
      </c>
      <c r="P41" s="64">
        <v>0.0057</v>
      </c>
      <c r="Q41" s="64">
        <v>0.0057</v>
      </c>
      <c r="R41" s="64">
        <v>0</v>
      </c>
      <c r="S41" s="64">
        <v>0.0182</v>
      </c>
      <c r="T41" s="64">
        <v>0.0182</v>
      </c>
      <c r="U41" s="64">
        <v>0</v>
      </c>
      <c r="V41" s="64" t="s">
        <v>145</v>
      </c>
      <c r="W41" s="64" t="s">
        <v>146</v>
      </c>
      <c r="X41" s="64" t="s">
        <v>210</v>
      </c>
      <c r="Y41" s="64" t="s">
        <v>211</v>
      </c>
      <c r="Z41" s="72"/>
    </row>
    <row r="42" s="7" customFormat="1" ht="89" customHeight="1" spans="1:26">
      <c r="A42" s="70"/>
      <c r="B42" s="65" t="s">
        <v>212</v>
      </c>
      <c r="C42" s="64" t="s">
        <v>38</v>
      </c>
      <c r="D42" s="64" t="s">
        <v>39</v>
      </c>
      <c r="E42" s="64" t="s">
        <v>213</v>
      </c>
      <c r="F42" s="66" t="s">
        <v>214</v>
      </c>
      <c r="G42" s="67">
        <v>0.325</v>
      </c>
      <c r="H42" s="68">
        <v>0.325</v>
      </c>
      <c r="I42" s="68"/>
      <c r="J42" s="68"/>
      <c r="K42" s="68"/>
      <c r="L42" s="64"/>
      <c r="M42" s="66" t="s">
        <v>215</v>
      </c>
      <c r="N42" s="64">
        <v>0</v>
      </c>
      <c r="O42" s="64">
        <v>2</v>
      </c>
      <c r="P42" s="64">
        <v>0.0023</v>
      </c>
      <c r="Q42" s="64">
        <v>0.0023</v>
      </c>
      <c r="R42" s="64">
        <v>0</v>
      </c>
      <c r="S42" s="64">
        <v>0.0073</v>
      </c>
      <c r="T42" s="64">
        <v>0.0073</v>
      </c>
      <c r="U42" s="64">
        <v>0</v>
      </c>
      <c r="V42" s="64" t="s">
        <v>145</v>
      </c>
      <c r="W42" s="64" t="s">
        <v>146</v>
      </c>
      <c r="X42" s="64" t="s">
        <v>216</v>
      </c>
      <c r="Y42" s="64" t="s">
        <v>217</v>
      </c>
      <c r="Z42" s="72"/>
    </row>
    <row r="43" s="6" customFormat="1" ht="113" customHeight="1" spans="1:26">
      <c r="A43" s="58">
        <v>3</v>
      </c>
      <c r="B43" s="69" t="s">
        <v>218</v>
      </c>
      <c r="C43" s="58" t="s">
        <v>38</v>
      </c>
      <c r="D43" s="58" t="s">
        <v>39</v>
      </c>
      <c r="E43" s="58" t="s">
        <v>219</v>
      </c>
      <c r="F43" s="61" t="s">
        <v>220</v>
      </c>
      <c r="G43" s="62">
        <f>SUM(H43:K43)</f>
        <v>295.4</v>
      </c>
      <c r="H43" s="63">
        <f>SUM(H44:H57)</f>
        <v>295.4</v>
      </c>
      <c r="I43" s="63">
        <f>SUM(I44:I57)</f>
        <v>0</v>
      </c>
      <c r="J43" s="63">
        <f>SUM(J44:J57)</f>
        <v>0</v>
      </c>
      <c r="K43" s="63">
        <f>SUM(K44:K57)</f>
        <v>0</v>
      </c>
      <c r="L43" s="58" t="s">
        <v>143</v>
      </c>
      <c r="M43" s="61" t="s">
        <v>221</v>
      </c>
      <c r="N43" s="58">
        <f>SUM(N44:N57)</f>
        <v>80</v>
      </c>
      <c r="O43" s="58">
        <f t="shared" ref="O43:U43" si="0">SUM(O44:O57)</f>
        <v>97</v>
      </c>
      <c r="P43" s="58">
        <f t="shared" si="0"/>
        <v>0.1824</v>
      </c>
      <c r="Q43" s="58">
        <f t="shared" si="0"/>
        <v>0.1856</v>
      </c>
      <c r="R43" s="58">
        <f t="shared" si="0"/>
        <v>0</v>
      </c>
      <c r="S43" s="58">
        <f t="shared" si="0"/>
        <v>0.7279</v>
      </c>
      <c r="T43" s="58">
        <f t="shared" si="0"/>
        <v>0.7279</v>
      </c>
      <c r="U43" s="58">
        <f t="shared" si="0"/>
        <v>0</v>
      </c>
      <c r="V43" s="58" t="s">
        <v>145</v>
      </c>
      <c r="W43" s="58" t="s">
        <v>146</v>
      </c>
      <c r="X43" s="58" t="s">
        <v>147</v>
      </c>
      <c r="Y43" s="58" t="s">
        <v>148</v>
      </c>
      <c r="Z43" s="59" t="s">
        <v>222</v>
      </c>
    </row>
    <row r="44" s="3" customFormat="1" ht="106" customHeight="1" spans="1:26">
      <c r="A44" s="71"/>
      <c r="B44" s="72" t="s">
        <v>223</v>
      </c>
      <c r="C44" s="64" t="s">
        <v>38</v>
      </c>
      <c r="D44" s="64" t="s">
        <v>39</v>
      </c>
      <c r="E44" s="73" t="s">
        <v>224</v>
      </c>
      <c r="F44" s="66" t="s">
        <v>225</v>
      </c>
      <c r="G44" s="67">
        <v>27.65</v>
      </c>
      <c r="H44" s="67">
        <v>27.65</v>
      </c>
      <c r="I44" s="67"/>
      <c r="J44" s="67"/>
      <c r="K44" s="67"/>
      <c r="L44" s="64"/>
      <c r="M44" s="66" t="s">
        <v>226</v>
      </c>
      <c r="N44" s="64">
        <v>5</v>
      </c>
      <c r="O44" s="64">
        <v>11</v>
      </c>
      <c r="P44" s="64">
        <v>0.0089</v>
      </c>
      <c r="Q44" s="64">
        <v>0.0089</v>
      </c>
      <c r="R44" s="64">
        <v>0</v>
      </c>
      <c r="S44" s="64">
        <v>0.0402</v>
      </c>
      <c r="T44" s="64">
        <v>0.0402</v>
      </c>
      <c r="U44" s="64">
        <v>0</v>
      </c>
      <c r="V44" s="64" t="s">
        <v>145</v>
      </c>
      <c r="W44" s="64" t="s">
        <v>146</v>
      </c>
      <c r="X44" s="64" t="s">
        <v>154</v>
      </c>
      <c r="Y44" s="64" t="s">
        <v>155</v>
      </c>
      <c r="Z44" s="46"/>
    </row>
    <row r="45" s="3" customFormat="1" ht="138" customHeight="1" spans="1:26">
      <c r="A45" s="74"/>
      <c r="B45" s="72" t="s">
        <v>227</v>
      </c>
      <c r="C45" s="64" t="s">
        <v>38</v>
      </c>
      <c r="D45" s="64" t="s">
        <v>39</v>
      </c>
      <c r="E45" s="73" t="s">
        <v>228</v>
      </c>
      <c r="F45" s="66" t="s">
        <v>229</v>
      </c>
      <c r="G45" s="67">
        <v>25.815</v>
      </c>
      <c r="H45" s="67">
        <v>25.815</v>
      </c>
      <c r="I45" s="67"/>
      <c r="J45" s="67"/>
      <c r="K45" s="67"/>
      <c r="L45" s="64"/>
      <c r="M45" s="66" t="s">
        <v>226</v>
      </c>
      <c r="N45" s="64">
        <v>5</v>
      </c>
      <c r="O45" s="64">
        <v>16</v>
      </c>
      <c r="P45" s="64">
        <v>0.0095</v>
      </c>
      <c r="Q45" s="64">
        <v>0.0095</v>
      </c>
      <c r="R45" s="64">
        <v>0</v>
      </c>
      <c r="S45" s="64">
        <v>0.0428</v>
      </c>
      <c r="T45" s="64">
        <v>0.0428</v>
      </c>
      <c r="U45" s="64">
        <v>0</v>
      </c>
      <c r="V45" s="64" t="s">
        <v>145</v>
      </c>
      <c r="W45" s="64" t="s">
        <v>146</v>
      </c>
      <c r="X45" s="64" t="s">
        <v>160</v>
      </c>
      <c r="Y45" s="64" t="s">
        <v>161</v>
      </c>
      <c r="Z45" s="46"/>
    </row>
    <row r="46" s="3" customFormat="1" ht="105" customHeight="1" spans="1:26">
      <c r="A46" s="74"/>
      <c r="B46" s="72" t="s">
        <v>230</v>
      </c>
      <c r="C46" s="64" t="s">
        <v>38</v>
      </c>
      <c r="D46" s="64" t="s">
        <v>163</v>
      </c>
      <c r="E46" s="73" t="s">
        <v>231</v>
      </c>
      <c r="F46" s="66" t="s">
        <v>232</v>
      </c>
      <c r="G46" s="67">
        <v>23.15</v>
      </c>
      <c r="H46" s="67">
        <v>23.15</v>
      </c>
      <c r="I46" s="67"/>
      <c r="J46" s="67"/>
      <c r="K46" s="67"/>
      <c r="L46" s="64"/>
      <c r="M46" s="66" t="s">
        <v>226</v>
      </c>
      <c r="N46" s="64">
        <v>5</v>
      </c>
      <c r="O46" s="64">
        <v>11</v>
      </c>
      <c r="P46" s="64">
        <v>0.0107</v>
      </c>
      <c r="Q46" s="64">
        <v>0.0107</v>
      </c>
      <c r="R46" s="64">
        <v>0</v>
      </c>
      <c r="S46" s="64">
        <v>0.0428</v>
      </c>
      <c r="T46" s="64">
        <v>0.0428</v>
      </c>
      <c r="U46" s="64">
        <v>0</v>
      </c>
      <c r="V46" s="64" t="s">
        <v>145</v>
      </c>
      <c r="W46" s="64" t="s">
        <v>146</v>
      </c>
      <c r="X46" s="64" t="s">
        <v>165</v>
      </c>
      <c r="Y46" s="64" t="s">
        <v>166</v>
      </c>
      <c r="Z46" s="46"/>
    </row>
    <row r="47" s="3" customFormat="1" ht="143" customHeight="1" spans="1:26">
      <c r="A47" s="74"/>
      <c r="B47" s="72" t="s">
        <v>233</v>
      </c>
      <c r="C47" s="64" t="s">
        <v>38</v>
      </c>
      <c r="D47" s="64" t="s">
        <v>39</v>
      </c>
      <c r="E47" s="73" t="s">
        <v>234</v>
      </c>
      <c r="F47" s="66" t="s">
        <v>235</v>
      </c>
      <c r="G47" s="67">
        <v>25</v>
      </c>
      <c r="H47" s="67">
        <v>25</v>
      </c>
      <c r="I47" s="67"/>
      <c r="J47" s="67"/>
      <c r="K47" s="67"/>
      <c r="L47" s="64"/>
      <c r="M47" s="66" t="s">
        <v>226</v>
      </c>
      <c r="N47" s="64">
        <v>7</v>
      </c>
      <c r="O47" s="64">
        <v>14</v>
      </c>
      <c r="P47" s="64">
        <v>0.0118</v>
      </c>
      <c r="Q47" s="64">
        <v>0.0118</v>
      </c>
      <c r="R47" s="64">
        <v>0</v>
      </c>
      <c r="S47" s="64">
        <v>0.0583</v>
      </c>
      <c r="T47" s="64">
        <v>0.0583</v>
      </c>
      <c r="U47" s="64">
        <v>0</v>
      </c>
      <c r="V47" s="64" t="s">
        <v>145</v>
      </c>
      <c r="W47" s="64" t="s">
        <v>146</v>
      </c>
      <c r="X47" s="64" t="s">
        <v>170</v>
      </c>
      <c r="Y47" s="64" t="s">
        <v>171</v>
      </c>
      <c r="Z47" s="46"/>
    </row>
    <row r="48" s="3" customFormat="1" ht="96" customHeight="1" spans="1:26">
      <c r="A48" s="74"/>
      <c r="B48" s="72" t="s">
        <v>236</v>
      </c>
      <c r="C48" s="64" t="s">
        <v>38</v>
      </c>
      <c r="D48" s="64" t="s">
        <v>39</v>
      </c>
      <c r="E48" s="73" t="s">
        <v>237</v>
      </c>
      <c r="F48" s="66" t="s">
        <v>238</v>
      </c>
      <c r="G48" s="67">
        <v>19.235</v>
      </c>
      <c r="H48" s="67">
        <v>19.235</v>
      </c>
      <c r="I48" s="67"/>
      <c r="J48" s="67"/>
      <c r="K48" s="67"/>
      <c r="L48" s="64"/>
      <c r="M48" s="66" t="s">
        <v>226</v>
      </c>
      <c r="N48" s="64">
        <v>13</v>
      </c>
      <c r="O48" s="64">
        <v>0</v>
      </c>
      <c r="P48" s="64">
        <v>0.0181</v>
      </c>
      <c r="Q48" s="64">
        <v>0.0181</v>
      </c>
      <c r="R48" s="64">
        <v>0</v>
      </c>
      <c r="S48" s="64">
        <v>0.0821</v>
      </c>
      <c r="T48" s="64">
        <v>0.0821</v>
      </c>
      <c r="U48" s="64">
        <v>0</v>
      </c>
      <c r="V48" s="64" t="s">
        <v>145</v>
      </c>
      <c r="W48" s="64" t="s">
        <v>146</v>
      </c>
      <c r="X48" s="64" t="s">
        <v>176</v>
      </c>
      <c r="Y48" s="64" t="s">
        <v>177</v>
      </c>
      <c r="Z48" s="46"/>
    </row>
    <row r="49" s="3" customFormat="1" ht="102" customHeight="1" spans="1:26">
      <c r="A49" s="74"/>
      <c r="B49" s="72" t="s">
        <v>239</v>
      </c>
      <c r="C49" s="64" t="s">
        <v>38</v>
      </c>
      <c r="D49" s="64" t="s">
        <v>39</v>
      </c>
      <c r="E49" s="73" t="s">
        <v>240</v>
      </c>
      <c r="F49" s="66" t="s">
        <v>241</v>
      </c>
      <c r="G49" s="67">
        <v>4.11</v>
      </c>
      <c r="H49" s="67">
        <v>4.11</v>
      </c>
      <c r="I49" s="67"/>
      <c r="J49" s="67"/>
      <c r="K49" s="67"/>
      <c r="L49" s="64"/>
      <c r="M49" s="66" t="s">
        <v>226</v>
      </c>
      <c r="N49" s="64">
        <v>4</v>
      </c>
      <c r="O49" s="64">
        <v>4</v>
      </c>
      <c r="P49" s="64">
        <v>0.0022</v>
      </c>
      <c r="Q49" s="64">
        <v>0.0022</v>
      </c>
      <c r="R49" s="64">
        <v>0</v>
      </c>
      <c r="S49" s="64">
        <v>0.0086</v>
      </c>
      <c r="T49" s="64">
        <v>0.0086</v>
      </c>
      <c r="U49" s="64">
        <v>0</v>
      </c>
      <c r="V49" s="64" t="s">
        <v>145</v>
      </c>
      <c r="W49" s="64" t="s">
        <v>146</v>
      </c>
      <c r="X49" s="64" t="s">
        <v>242</v>
      </c>
      <c r="Y49" s="64" t="s">
        <v>183</v>
      </c>
      <c r="Z49" s="46"/>
    </row>
    <row r="50" s="3" customFormat="1" ht="96" customHeight="1" spans="1:26">
      <c r="A50" s="74"/>
      <c r="B50" s="72" t="s">
        <v>243</v>
      </c>
      <c r="C50" s="64" t="s">
        <v>38</v>
      </c>
      <c r="D50" s="64">
        <v>2023</v>
      </c>
      <c r="E50" s="73" t="s">
        <v>244</v>
      </c>
      <c r="F50" s="66" t="s">
        <v>245</v>
      </c>
      <c r="G50" s="67">
        <v>37.235</v>
      </c>
      <c r="H50" s="67">
        <v>37.235</v>
      </c>
      <c r="I50" s="67"/>
      <c r="J50" s="67"/>
      <c r="K50" s="67"/>
      <c r="L50" s="64"/>
      <c r="M50" s="66" t="s">
        <v>226</v>
      </c>
      <c r="N50" s="64">
        <v>10</v>
      </c>
      <c r="O50" s="64">
        <v>2</v>
      </c>
      <c r="P50" s="64">
        <v>0.0124</v>
      </c>
      <c r="Q50" s="64">
        <v>0.0124</v>
      </c>
      <c r="R50" s="64">
        <v>0</v>
      </c>
      <c r="S50" s="64">
        <v>0.042</v>
      </c>
      <c r="T50" s="64">
        <v>0.042</v>
      </c>
      <c r="U50" s="64">
        <v>0</v>
      </c>
      <c r="V50" s="64" t="s">
        <v>145</v>
      </c>
      <c r="W50" s="64" t="s">
        <v>146</v>
      </c>
      <c r="X50" s="64" t="s">
        <v>187</v>
      </c>
      <c r="Y50" s="64" t="s">
        <v>188</v>
      </c>
      <c r="Z50" s="46"/>
    </row>
    <row r="51" s="3" customFormat="1" ht="98" customHeight="1" spans="1:26">
      <c r="A51" s="74"/>
      <c r="B51" s="72" t="s">
        <v>246</v>
      </c>
      <c r="C51" s="64" t="s">
        <v>38</v>
      </c>
      <c r="D51" s="64" t="s">
        <v>39</v>
      </c>
      <c r="E51" s="73" t="s">
        <v>247</v>
      </c>
      <c r="F51" s="66" t="s">
        <v>248</v>
      </c>
      <c r="G51" s="67">
        <v>5.95</v>
      </c>
      <c r="H51" s="67">
        <v>5.95</v>
      </c>
      <c r="I51" s="67"/>
      <c r="J51" s="67"/>
      <c r="K51" s="67"/>
      <c r="L51" s="64"/>
      <c r="M51" s="66" t="s">
        <v>226</v>
      </c>
      <c r="N51" s="64">
        <v>0</v>
      </c>
      <c r="O51" s="64">
        <v>7</v>
      </c>
      <c r="P51" s="64">
        <v>0.0036</v>
      </c>
      <c r="Q51" s="64">
        <v>0.0036</v>
      </c>
      <c r="R51" s="64">
        <v>0</v>
      </c>
      <c r="S51" s="64">
        <v>0.0152</v>
      </c>
      <c r="T51" s="64">
        <v>0.0152</v>
      </c>
      <c r="U51" s="64">
        <v>0</v>
      </c>
      <c r="V51" s="64" t="s">
        <v>145</v>
      </c>
      <c r="W51" s="64" t="s">
        <v>146</v>
      </c>
      <c r="X51" s="64" t="s">
        <v>192</v>
      </c>
      <c r="Y51" s="64" t="s">
        <v>193</v>
      </c>
      <c r="Z51" s="46"/>
    </row>
    <row r="52" s="3" customFormat="1" ht="154" customHeight="1" spans="1:26">
      <c r="A52" s="74"/>
      <c r="B52" s="72" t="s">
        <v>249</v>
      </c>
      <c r="C52" s="64" t="s">
        <v>38</v>
      </c>
      <c r="D52" s="64" t="s">
        <v>39</v>
      </c>
      <c r="E52" s="73" t="s">
        <v>250</v>
      </c>
      <c r="F52" s="66" t="s">
        <v>251</v>
      </c>
      <c r="G52" s="67">
        <v>46.2</v>
      </c>
      <c r="H52" s="67">
        <v>46.2</v>
      </c>
      <c r="I52" s="67"/>
      <c r="J52" s="67"/>
      <c r="K52" s="67"/>
      <c r="L52" s="64"/>
      <c r="M52" s="66" t="s">
        <v>226</v>
      </c>
      <c r="N52" s="64">
        <v>9</v>
      </c>
      <c r="O52" s="64">
        <v>15</v>
      </c>
      <c r="P52" s="64">
        <v>0.0212</v>
      </c>
      <c r="Q52" s="64">
        <v>0.0212</v>
      </c>
      <c r="R52" s="64">
        <v>0</v>
      </c>
      <c r="S52" s="64">
        <v>0.0678</v>
      </c>
      <c r="T52" s="64">
        <v>0.0678</v>
      </c>
      <c r="U52" s="64">
        <v>0</v>
      </c>
      <c r="V52" s="64" t="s">
        <v>145</v>
      </c>
      <c r="W52" s="64" t="s">
        <v>146</v>
      </c>
      <c r="X52" s="64" t="s">
        <v>210</v>
      </c>
      <c r="Y52" s="64" t="s">
        <v>211</v>
      </c>
      <c r="Z52" s="46"/>
    </row>
    <row r="53" s="3" customFormat="1" ht="111" customHeight="1" spans="1:26">
      <c r="A53" s="74"/>
      <c r="B53" s="72" t="s">
        <v>252</v>
      </c>
      <c r="C53" s="64" t="s">
        <v>38</v>
      </c>
      <c r="D53" s="64" t="s">
        <v>39</v>
      </c>
      <c r="E53" s="73" t="s">
        <v>253</v>
      </c>
      <c r="F53" s="66" t="s">
        <v>254</v>
      </c>
      <c r="G53" s="67">
        <v>46.115</v>
      </c>
      <c r="H53" s="67">
        <v>46.115</v>
      </c>
      <c r="I53" s="67"/>
      <c r="J53" s="67"/>
      <c r="K53" s="67"/>
      <c r="L53" s="64"/>
      <c r="M53" s="66" t="s">
        <v>226</v>
      </c>
      <c r="N53" s="64">
        <v>6</v>
      </c>
      <c r="O53" s="64">
        <v>10</v>
      </c>
      <c r="P53" s="64">
        <v>0.015</v>
      </c>
      <c r="Q53" s="64">
        <v>0.015</v>
      </c>
      <c r="R53" s="64">
        <v>0</v>
      </c>
      <c r="S53" s="64">
        <v>0.048</v>
      </c>
      <c r="T53" s="64">
        <v>0.048</v>
      </c>
      <c r="U53" s="64">
        <v>0</v>
      </c>
      <c r="V53" s="64" t="s">
        <v>145</v>
      </c>
      <c r="W53" s="64" t="s">
        <v>146</v>
      </c>
      <c r="X53" s="64" t="s">
        <v>204</v>
      </c>
      <c r="Y53" s="64" t="s">
        <v>205</v>
      </c>
      <c r="Z53" s="46"/>
    </row>
    <row r="54" s="3" customFormat="1" ht="105" customHeight="1" spans="1:26">
      <c r="A54" s="74"/>
      <c r="B54" s="72" t="s">
        <v>255</v>
      </c>
      <c r="C54" s="64" t="s">
        <v>38</v>
      </c>
      <c r="D54" s="64" t="s">
        <v>39</v>
      </c>
      <c r="E54" s="73" t="s">
        <v>256</v>
      </c>
      <c r="F54" s="66" t="s">
        <v>257</v>
      </c>
      <c r="G54" s="67">
        <v>10.075</v>
      </c>
      <c r="H54" s="67">
        <v>10.075</v>
      </c>
      <c r="I54" s="67"/>
      <c r="J54" s="67"/>
      <c r="K54" s="67"/>
      <c r="L54" s="64"/>
      <c r="M54" s="66" t="s">
        <v>226</v>
      </c>
      <c r="N54" s="64">
        <v>2</v>
      </c>
      <c r="O54" s="64">
        <v>5</v>
      </c>
      <c r="P54" s="64">
        <v>0</v>
      </c>
      <c r="Q54" s="64">
        <v>0.0032</v>
      </c>
      <c r="R54" s="64">
        <v>0</v>
      </c>
      <c r="S54" s="64">
        <v>0.0102</v>
      </c>
      <c r="T54" s="64">
        <v>0.0102</v>
      </c>
      <c r="U54" s="64">
        <v>0</v>
      </c>
      <c r="V54" s="64" t="s">
        <v>145</v>
      </c>
      <c r="W54" s="64" t="s">
        <v>146</v>
      </c>
      <c r="X54" s="64" t="s">
        <v>198</v>
      </c>
      <c r="Y54" s="64" t="s">
        <v>199</v>
      </c>
      <c r="Z54" s="46"/>
    </row>
    <row r="55" s="3" customFormat="1" ht="98" customHeight="1" spans="1:26">
      <c r="A55" s="74"/>
      <c r="B55" s="72" t="s">
        <v>258</v>
      </c>
      <c r="C55" s="64" t="s">
        <v>38</v>
      </c>
      <c r="D55" s="64" t="s">
        <v>39</v>
      </c>
      <c r="E55" s="73" t="s">
        <v>259</v>
      </c>
      <c r="F55" s="66" t="s">
        <v>260</v>
      </c>
      <c r="G55" s="67">
        <v>6.225</v>
      </c>
      <c r="H55" s="67">
        <v>6.225</v>
      </c>
      <c r="I55" s="67"/>
      <c r="J55" s="67"/>
      <c r="K55" s="67"/>
      <c r="L55" s="64"/>
      <c r="M55" s="66" t="s">
        <v>226</v>
      </c>
      <c r="N55" s="64">
        <v>3</v>
      </c>
      <c r="O55" s="64">
        <v>0</v>
      </c>
      <c r="P55" s="64">
        <v>0.0023</v>
      </c>
      <c r="Q55" s="64">
        <v>0.0023</v>
      </c>
      <c r="R55" s="64">
        <v>0</v>
      </c>
      <c r="S55" s="64">
        <v>0.0092</v>
      </c>
      <c r="T55" s="64">
        <v>0.0092</v>
      </c>
      <c r="U55" s="64">
        <v>0</v>
      </c>
      <c r="V55" s="64" t="s">
        <v>145</v>
      </c>
      <c r="W55" s="64" t="s">
        <v>146</v>
      </c>
      <c r="X55" s="64" t="s">
        <v>261</v>
      </c>
      <c r="Y55" s="64" t="s">
        <v>262</v>
      </c>
      <c r="Z55" s="46"/>
    </row>
    <row r="56" s="3" customFormat="1" ht="103" customHeight="1" spans="1:26">
      <c r="A56" s="74"/>
      <c r="B56" s="72" t="s">
        <v>263</v>
      </c>
      <c r="C56" s="64" t="s">
        <v>38</v>
      </c>
      <c r="D56" s="64" t="s">
        <v>39</v>
      </c>
      <c r="E56" s="73" t="s">
        <v>264</v>
      </c>
      <c r="F56" s="66" t="s">
        <v>265</v>
      </c>
      <c r="G56" s="67">
        <v>5.615</v>
      </c>
      <c r="H56" s="67">
        <v>5.615</v>
      </c>
      <c r="I56" s="67"/>
      <c r="J56" s="67"/>
      <c r="K56" s="67"/>
      <c r="L56" s="64"/>
      <c r="M56" s="66" t="s">
        <v>226</v>
      </c>
      <c r="N56" s="64">
        <v>4</v>
      </c>
      <c r="O56" s="64">
        <v>2</v>
      </c>
      <c r="P56" s="64">
        <v>0.0614</v>
      </c>
      <c r="Q56" s="64">
        <v>0.0614</v>
      </c>
      <c r="R56" s="64">
        <v>0</v>
      </c>
      <c r="S56" s="64">
        <v>0.2488</v>
      </c>
      <c r="T56" s="64">
        <v>0.2488</v>
      </c>
      <c r="U56" s="64">
        <v>0</v>
      </c>
      <c r="V56" s="64" t="s">
        <v>145</v>
      </c>
      <c r="W56" s="64" t="s">
        <v>146</v>
      </c>
      <c r="X56" s="64" t="s">
        <v>216</v>
      </c>
      <c r="Y56" s="64" t="s">
        <v>217</v>
      </c>
      <c r="Z56" s="46"/>
    </row>
    <row r="57" s="3" customFormat="1" ht="102" customHeight="1" spans="1:26">
      <c r="A57" s="74"/>
      <c r="B57" s="72" t="s">
        <v>266</v>
      </c>
      <c r="C57" s="64" t="s">
        <v>38</v>
      </c>
      <c r="D57" s="64" t="s">
        <v>39</v>
      </c>
      <c r="E57" s="73" t="s">
        <v>267</v>
      </c>
      <c r="F57" s="66" t="s">
        <v>268</v>
      </c>
      <c r="G57" s="67">
        <v>13.025</v>
      </c>
      <c r="H57" s="67">
        <v>13.025</v>
      </c>
      <c r="I57" s="67"/>
      <c r="J57" s="67"/>
      <c r="K57" s="67"/>
      <c r="L57" s="64"/>
      <c r="M57" s="66" t="s">
        <v>226</v>
      </c>
      <c r="N57" s="64">
        <v>7</v>
      </c>
      <c r="O57" s="64">
        <v>0</v>
      </c>
      <c r="P57" s="64">
        <v>0.0053</v>
      </c>
      <c r="Q57" s="64">
        <v>0.0053</v>
      </c>
      <c r="R57" s="64">
        <v>0</v>
      </c>
      <c r="S57" s="64">
        <v>0.0119</v>
      </c>
      <c r="T57" s="64">
        <v>0.0119</v>
      </c>
      <c r="U57" s="64">
        <v>0</v>
      </c>
      <c r="V57" s="64" t="s">
        <v>145</v>
      </c>
      <c r="W57" s="64" t="s">
        <v>146</v>
      </c>
      <c r="X57" s="64" t="s">
        <v>269</v>
      </c>
      <c r="Y57" s="64" t="s">
        <v>270</v>
      </c>
      <c r="Z57" s="46"/>
    </row>
    <row r="58" s="3" customFormat="1" ht="39" customHeight="1" spans="1:26">
      <c r="A58" s="53" t="s">
        <v>271</v>
      </c>
      <c r="B58" s="54"/>
      <c r="C58" s="55"/>
      <c r="D58" s="55"/>
      <c r="E58" s="56"/>
      <c r="F58" s="75"/>
      <c r="G58" s="47">
        <f>SUM(H58:K58)</f>
        <v>1125</v>
      </c>
      <c r="H58" s="47">
        <f>SUM(H59)</f>
        <v>1125</v>
      </c>
      <c r="I58" s="47">
        <f>SUM(I59)</f>
        <v>0</v>
      </c>
      <c r="J58" s="47">
        <f>SUM(J59)</f>
        <v>0</v>
      </c>
      <c r="K58" s="47">
        <f>SUM(K59)</f>
        <v>0</v>
      </c>
      <c r="L58" s="46"/>
      <c r="M58" s="52"/>
      <c r="N58" s="46"/>
      <c r="O58" s="46"/>
      <c r="P58" s="46"/>
      <c r="Q58" s="46"/>
      <c r="R58" s="46"/>
      <c r="S58" s="46"/>
      <c r="T58" s="46"/>
      <c r="U58" s="46"/>
      <c r="V58" s="46"/>
      <c r="W58" s="46"/>
      <c r="X58" s="46"/>
      <c r="Y58" s="46"/>
      <c r="Z58" s="46"/>
    </row>
    <row r="59" s="8" customFormat="1" ht="69" customHeight="1" spans="1:26">
      <c r="A59" s="76">
        <v>4</v>
      </c>
      <c r="B59" s="77" t="s">
        <v>272</v>
      </c>
      <c r="C59" s="76" t="s">
        <v>38</v>
      </c>
      <c r="D59" s="76" t="s">
        <v>39</v>
      </c>
      <c r="E59" s="76" t="s">
        <v>273</v>
      </c>
      <c r="F59" s="61" t="s">
        <v>274</v>
      </c>
      <c r="G59" s="78">
        <f>SUM(H59:K59)</f>
        <v>1125</v>
      </c>
      <c r="H59" s="63">
        <v>1125</v>
      </c>
      <c r="I59" s="63">
        <v>0</v>
      </c>
      <c r="J59" s="88">
        <v>0</v>
      </c>
      <c r="K59" s="88">
        <v>0</v>
      </c>
      <c r="L59" s="76" t="s">
        <v>143</v>
      </c>
      <c r="M59" s="89" t="s">
        <v>275</v>
      </c>
      <c r="N59" s="90" t="s">
        <v>276</v>
      </c>
      <c r="O59" s="90" t="s">
        <v>277</v>
      </c>
      <c r="P59" s="90" t="s">
        <v>278</v>
      </c>
      <c r="Q59" s="90" t="s">
        <v>279</v>
      </c>
      <c r="R59" s="90" t="s">
        <v>280</v>
      </c>
      <c r="S59" s="90" t="s">
        <v>281</v>
      </c>
      <c r="T59" s="90" t="s">
        <v>282</v>
      </c>
      <c r="U59" s="90" t="s">
        <v>283</v>
      </c>
      <c r="V59" s="76" t="s">
        <v>44</v>
      </c>
      <c r="W59" s="58" t="s">
        <v>45</v>
      </c>
      <c r="X59" s="76" t="s">
        <v>284</v>
      </c>
      <c r="Y59" s="76" t="s">
        <v>285</v>
      </c>
      <c r="Z59" s="77" t="s">
        <v>286</v>
      </c>
    </row>
    <row r="60" s="3" customFormat="1" ht="39" customHeight="1" spans="1:26">
      <c r="A60" s="53" t="s">
        <v>287</v>
      </c>
      <c r="B60" s="54"/>
      <c r="C60" s="55"/>
      <c r="D60" s="55"/>
      <c r="E60" s="56"/>
      <c r="F60" s="79"/>
      <c r="G60" s="80">
        <f>SUM(H60:K60)</f>
        <v>58</v>
      </c>
      <c r="H60" s="80">
        <f>SUM(H61,H62)</f>
        <v>25</v>
      </c>
      <c r="I60" s="80">
        <f>SUM(I61,I62)</f>
        <v>33</v>
      </c>
      <c r="J60" s="80">
        <f>SUM(J61,J62)</f>
        <v>0</v>
      </c>
      <c r="K60" s="80">
        <f>SUM(K61,K62)</f>
        <v>0</v>
      </c>
      <c r="L60" s="91"/>
      <c r="M60" s="92"/>
      <c r="N60" s="91"/>
      <c r="O60" s="91"/>
      <c r="P60" s="91"/>
      <c r="Q60" s="91"/>
      <c r="R60" s="91"/>
      <c r="S60" s="91"/>
      <c r="T60" s="91"/>
      <c r="U60" s="91"/>
      <c r="V60" s="91"/>
      <c r="W60" s="91"/>
      <c r="X60" s="91"/>
      <c r="Y60" s="91"/>
      <c r="Z60" s="91"/>
    </row>
    <row r="61" s="4" customFormat="1" ht="79" customHeight="1" spans="1:26">
      <c r="A61" s="58">
        <v>5</v>
      </c>
      <c r="B61" s="59" t="s">
        <v>288</v>
      </c>
      <c r="C61" s="60" t="s">
        <v>38</v>
      </c>
      <c r="D61" s="60" t="s">
        <v>39</v>
      </c>
      <c r="E61" s="60" t="s">
        <v>289</v>
      </c>
      <c r="F61" s="61" t="s">
        <v>290</v>
      </c>
      <c r="G61" s="81">
        <f>SUM(H61:K61)</f>
        <v>25</v>
      </c>
      <c r="H61" s="63">
        <v>25</v>
      </c>
      <c r="I61" s="63">
        <v>0</v>
      </c>
      <c r="J61" s="93">
        <v>0</v>
      </c>
      <c r="K61" s="93">
        <v>0</v>
      </c>
      <c r="L61" s="60" t="s">
        <v>143</v>
      </c>
      <c r="M61" s="94" t="s">
        <v>291</v>
      </c>
      <c r="N61" s="90" t="s">
        <v>276</v>
      </c>
      <c r="O61" s="90" t="s">
        <v>277</v>
      </c>
      <c r="P61" s="90" t="s">
        <v>292</v>
      </c>
      <c r="Q61" s="90" t="s">
        <v>293</v>
      </c>
      <c r="R61" s="90" t="s">
        <v>294</v>
      </c>
      <c r="S61" s="90" t="s">
        <v>295</v>
      </c>
      <c r="T61" s="90" t="s">
        <v>296</v>
      </c>
      <c r="U61" s="90" t="s">
        <v>297</v>
      </c>
      <c r="V61" s="60" t="s">
        <v>44</v>
      </c>
      <c r="W61" s="58" t="s">
        <v>45</v>
      </c>
      <c r="X61" s="60" t="s">
        <v>298</v>
      </c>
      <c r="Y61" s="60" t="s">
        <v>299</v>
      </c>
      <c r="Z61" s="103" t="s">
        <v>300</v>
      </c>
    </row>
    <row r="62" s="6" customFormat="1" ht="99" customHeight="1" spans="1:26">
      <c r="A62" s="58">
        <v>6</v>
      </c>
      <c r="B62" s="59" t="s">
        <v>301</v>
      </c>
      <c r="C62" s="58" t="s">
        <v>38</v>
      </c>
      <c r="D62" s="58" t="s">
        <v>39</v>
      </c>
      <c r="E62" s="58" t="s">
        <v>302</v>
      </c>
      <c r="F62" s="61" t="s">
        <v>303</v>
      </c>
      <c r="G62" s="81">
        <f>SUM(H62:K62)</f>
        <v>33</v>
      </c>
      <c r="H62" s="63">
        <f>SUM(H63:H66)</f>
        <v>0</v>
      </c>
      <c r="I62" s="63">
        <f>SUM(I63:I66)</f>
        <v>33</v>
      </c>
      <c r="J62" s="63">
        <f>SUM(J63:J66)</f>
        <v>0</v>
      </c>
      <c r="K62" s="63">
        <f>SUM(K63:K66)</f>
        <v>0</v>
      </c>
      <c r="L62" s="60" t="s">
        <v>304</v>
      </c>
      <c r="M62" s="94" t="s">
        <v>305</v>
      </c>
      <c r="N62" s="60">
        <v>4</v>
      </c>
      <c r="O62" s="60">
        <v>2</v>
      </c>
      <c r="P62" s="60">
        <v>0.0941</v>
      </c>
      <c r="Q62" s="60">
        <v>0.0461</v>
      </c>
      <c r="R62" s="60">
        <v>0.048</v>
      </c>
      <c r="S62" s="60">
        <v>0.337</v>
      </c>
      <c r="T62" s="60">
        <v>0.1828</v>
      </c>
      <c r="U62" s="60">
        <v>0.1542</v>
      </c>
      <c r="V62" s="60" t="s">
        <v>44</v>
      </c>
      <c r="W62" s="58" t="s">
        <v>45</v>
      </c>
      <c r="X62" s="60" t="s">
        <v>298</v>
      </c>
      <c r="Y62" s="60" t="s">
        <v>299</v>
      </c>
      <c r="Z62" s="103" t="s">
        <v>306</v>
      </c>
    </row>
    <row r="63" s="3" customFormat="1" ht="69" customHeight="1" spans="1:26">
      <c r="A63" s="71"/>
      <c r="B63" s="72" t="s">
        <v>307</v>
      </c>
      <c r="C63" s="64" t="s">
        <v>38</v>
      </c>
      <c r="D63" s="64" t="s">
        <v>39</v>
      </c>
      <c r="E63" s="64" t="s">
        <v>308</v>
      </c>
      <c r="F63" s="82" t="s">
        <v>309</v>
      </c>
      <c r="G63" s="83">
        <v>13</v>
      </c>
      <c r="H63" s="83">
        <v>0</v>
      </c>
      <c r="I63" s="83">
        <v>13</v>
      </c>
      <c r="J63" s="83"/>
      <c r="K63" s="83"/>
      <c r="L63" s="95"/>
      <c r="M63" s="82" t="s">
        <v>305</v>
      </c>
      <c r="N63" s="95">
        <v>0</v>
      </c>
      <c r="O63" s="95">
        <v>1</v>
      </c>
      <c r="P63" s="95">
        <v>0.0246</v>
      </c>
      <c r="Q63" s="95">
        <v>0.0082</v>
      </c>
      <c r="R63" s="95">
        <v>0.0164</v>
      </c>
      <c r="S63" s="95">
        <v>0.102</v>
      </c>
      <c r="T63" s="95">
        <v>0.0297</v>
      </c>
      <c r="U63" s="95">
        <v>0</v>
      </c>
      <c r="V63" s="91" t="s">
        <v>44</v>
      </c>
      <c r="W63" s="91" t="s">
        <v>45</v>
      </c>
      <c r="X63" s="91" t="s">
        <v>310</v>
      </c>
      <c r="Y63" s="91" t="s">
        <v>311</v>
      </c>
      <c r="Z63" s="91"/>
    </row>
    <row r="64" s="3" customFormat="1" ht="71" customHeight="1" spans="1:26">
      <c r="A64" s="71"/>
      <c r="B64" s="72" t="s">
        <v>312</v>
      </c>
      <c r="C64" s="64" t="s">
        <v>38</v>
      </c>
      <c r="D64" s="64" t="s">
        <v>39</v>
      </c>
      <c r="E64" s="64" t="s">
        <v>313</v>
      </c>
      <c r="F64" s="82" t="s">
        <v>314</v>
      </c>
      <c r="G64" s="83">
        <v>7.25</v>
      </c>
      <c r="H64" s="83">
        <v>0</v>
      </c>
      <c r="I64" s="83">
        <v>7.255</v>
      </c>
      <c r="J64" s="83"/>
      <c r="K64" s="83"/>
      <c r="L64" s="95"/>
      <c r="M64" s="82" t="s">
        <v>305</v>
      </c>
      <c r="N64" s="95">
        <v>1</v>
      </c>
      <c r="O64" s="95">
        <v>0</v>
      </c>
      <c r="P64" s="95">
        <v>0.0107</v>
      </c>
      <c r="Q64" s="95">
        <v>0.0103</v>
      </c>
      <c r="R64" s="95">
        <v>0.0004</v>
      </c>
      <c r="S64" s="95">
        <v>0.0428</v>
      </c>
      <c r="T64" s="95">
        <v>0.0412</v>
      </c>
      <c r="U64" s="95">
        <v>0.0016</v>
      </c>
      <c r="V64" s="91" t="s">
        <v>44</v>
      </c>
      <c r="W64" s="91" t="s">
        <v>45</v>
      </c>
      <c r="X64" s="91" t="s">
        <v>315</v>
      </c>
      <c r="Y64" s="91" t="s">
        <v>316</v>
      </c>
      <c r="Z64" s="91"/>
    </row>
    <row r="65" s="3" customFormat="1" ht="68" customHeight="1" spans="1:26">
      <c r="A65" s="71"/>
      <c r="B65" s="72" t="s">
        <v>317</v>
      </c>
      <c r="C65" s="64" t="s">
        <v>38</v>
      </c>
      <c r="D65" s="64" t="s">
        <v>39</v>
      </c>
      <c r="E65" s="64" t="s">
        <v>318</v>
      </c>
      <c r="F65" s="82" t="s">
        <v>319</v>
      </c>
      <c r="G65" s="83">
        <v>11.45</v>
      </c>
      <c r="H65" s="83">
        <v>0</v>
      </c>
      <c r="I65" s="83">
        <v>11.445</v>
      </c>
      <c r="J65" s="83"/>
      <c r="K65" s="83"/>
      <c r="L65" s="95"/>
      <c r="M65" s="82" t="s">
        <v>305</v>
      </c>
      <c r="N65" s="95">
        <v>2</v>
      </c>
      <c r="O65" s="95">
        <v>1</v>
      </c>
      <c r="P65" s="95">
        <v>0.0413</v>
      </c>
      <c r="Q65" s="95">
        <v>0.0181</v>
      </c>
      <c r="R65" s="95">
        <v>0.0232</v>
      </c>
      <c r="S65" s="95">
        <v>0.1841</v>
      </c>
      <c r="T65" s="95">
        <v>0.0739</v>
      </c>
      <c r="U65" s="95">
        <v>0.1206</v>
      </c>
      <c r="V65" s="91" t="s">
        <v>44</v>
      </c>
      <c r="W65" s="91" t="s">
        <v>45</v>
      </c>
      <c r="X65" s="91" t="s">
        <v>320</v>
      </c>
      <c r="Y65" s="91" t="s">
        <v>321</v>
      </c>
      <c r="Z65" s="91"/>
    </row>
    <row r="66" s="3" customFormat="1" ht="69" customHeight="1" spans="1:26">
      <c r="A66" s="71"/>
      <c r="B66" s="72" t="s">
        <v>322</v>
      </c>
      <c r="C66" s="64" t="s">
        <v>38</v>
      </c>
      <c r="D66" s="64" t="s">
        <v>39</v>
      </c>
      <c r="E66" s="64" t="s">
        <v>323</v>
      </c>
      <c r="F66" s="82" t="s">
        <v>324</v>
      </c>
      <c r="G66" s="83">
        <v>1.3</v>
      </c>
      <c r="H66" s="83">
        <v>0</v>
      </c>
      <c r="I66" s="83">
        <v>1.3</v>
      </c>
      <c r="J66" s="83"/>
      <c r="K66" s="83"/>
      <c r="L66" s="95"/>
      <c r="M66" s="82" t="s">
        <v>305</v>
      </c>
      <c r="N66" s="95">
        <v>1</v>
      </c>
      <c r="O66" s="95">
        <v>0</v>
      </c>
      <c r="P66" s="95">
        <v>0.0175</v>
      </c>
      <c r="Q66" s="95">
        <v>0.0095</v>
      </c>
      <c r="R66" s="95">
        <v>0.008</v>
      </c>
      <c r="S66" s="95">
        <v>0.07</v>
      </c>
      <c r="T66" s="95">
        <v>0.038</v>
      </c>
      <c r="U66" s="95">
        <v>0.032</v>
      </c>
      <c r="V66" s="91" t="s">
        <v>44</v>
      </c>
      <c r="W66" s="91" t="s">
        <v>45</v>
      </c>
      <c r="X66" s="91" t="s">
        <v>325</v>
      </c>
      <c r="Y66" s="91" t="s">
        <v>326</v>
      </c>
      <c r="Z66" s="91"/>
    </row>
    <row r="67" s="3" customFormat="1" ht="39" customHeight="1" spans="1:26">
      <c r="A67" s="53" t="s">
        <v>327</v>
      </c>
      <c r="B67" s="54"/>
      <c r="C67" s="55"/>
      <c r="D67" s="55"/>
      <c r="E67" s="56"/>
      <c r="F67" s="79"/>
      <c r="G67" s="80">
        <f>SUM(G68,G87,G91,G93,G108)</f>
        <v>1844.92</v>
      </c>
      <c r="H67" s="80">
        <f>SUM(H68,H87,H91,H93,H108)</f>
        <v>1844.92</v>
      </c>
      <c r="I67" s="80">
        <f>SUM(I68,I87,I91,I93,I108)</f>
        <v>0</v>
      </c>
      <c r="J67" s="80">
        <f>SUM(J68,J87,J91,J93,J108)</f>
        <v>0</v>
      </c>
      <c r="K67" s="80">
        <f>SUM(K68,K87,K91,K93,K108)</f>
        <v>0</v>
      </c>
      <c r="L67" s="91"/>
      <c r="M67" s="92"/>
      <c r="N67" s="91"/>
      <c r="O67" s="91"/>
      <c r="P67" s="91"/>
      <c r="Q67" s="91"/>
      <c r="R67" s="91"/>
      <c r="S67" s="91"/>
      <c r="T67" s="91"/>
      <c r="U67" s="91"/>
      <c r="V67" s="91"/>
      <c r="W67" s="91"/>
      <c r="X67" s="91"/>
      <c r="Y67" s="91"/>
      <c r="Z67" s="91"/>
    </row>
    <row r="68" s="4" customFormat="1" ht="99" customHeight="1" spans="1:26">
      <c r="A68" s="58">
        <v>7</v>
      </c>
      <c r="B68" s="59" t="s">
        <v>328</v>
      </c>
      <c r="C68" s="60" t="s">
        <v>38</v>
      </c>
      <c r="D68" s="60" t="s">
        <v>39</v>
      </c>
      <c r="E68" s="60" t="s">
        <v>40</v>
      </c>
      <c r="F68" s="61" t="s">
        <v>329</v>
      </c>
      <c r="G68" s="81">
        <f>SUM(H68:K68)</f>
        <v>750</v>
      </c>
      <c r="H68" s="63">
        <f>SUM(H69:H86)</f>
        <v>750</v>
      </c>
      <c r="I68" s="63">
        <f>SUM(I69:I86)</f>
        <v>0</v>
      </c>
      <c r="J68" s="63">
        <f>SUM(J69:J86)</f>
        <v>0</v>
      </c>
      <c r="K68" s="63">
        <f>SUM(K69:K86)</f>
        <v>0</v>
      </c>
      <c r="L68" s="60" t="s">
        <v>143</v>
      </c>
      <c r="M68" s="94" t="s">
        <v>330</v>
      </c>
      <c r="N68" s="60">
        <v>175</v>
      </c>
      <c r="O68" s="60">
        <v>94</v>
      </c>
      <c r="P68" s="60">
        <v>1.9811</v>
      </c>
      <c r="Q68" s="60">
        <v>0.4764</v>
      </c>
      <c r="R68" s="60">
        <v>1.5047</v>
      </c>
      <c r="S68" s="60">
        <v>6.3354</v>
      </c>
      <c r="T68" s="60">
        <v>2.2409</v>
      </c>
      <c r="U68" s="60">
        <v>4.0945</v>
      </c>
      <c r="V68" s="60" t="s">
        <v>44</v>
      </c>
      <c r="W68" s="58" t="s">
        <v>45</v>
      </c>
      <c r="X68" s="60" t="s">
        <v>331</v>
      </c>
      <c r="Y68" s="60" t="s">
        <v>332</v>
      </c>
      <c r="Z68" s="103" t="s">
        <v>333</v>
      </c>
    </row>
    <row r="69" s="4" customFormat="1" ht="99" customHeight="1" spans="1:26">
      <c r="A69" s="58"/>
      <c r="B69" s="72" t="s">
        <v>334</v>
      </c>
      <c r="C69" s="95" t="s">
        <v>38</v>
      </c>
      <c r="D69" s="95" t="s">
        <v>163</v>
      </c>
      <c r="E69" s="95" t="s">
        <v>335</v>
      </c>
      <c r="F69" s="66" t="s">
        <v>336</v>
      </c>
      <c r="G69" s="83">
        <v>37.44</v>
      </c>
      <c r="H69" s="68">
        <v>37.44</v>
      </c>
      <c r="I69" s="68"/>
      <c r="J69" s="105"/>
      <c r="K69" s="105"/>
      <c r="L69" s="95"/>
      <c r="M69" s="82" t="s">
        <v>337</v>
      </c>
      <c r="N69" s="95">
        <v>7</v>
      </c>
      <c r="O69" s="95">
        <v>14</v>
      </c>
      <c r="P69" s="95">
        <v>0.1126</v>
      </c>
      <c r="Q69" s="95">
        <v>0.0329</v>
      </c>
      <c r="R69" s="95">
        <v>0.0797</v>
      </c>
      <c r="S69" s="95">
        <v>0.5153</v>
      </c>
      <c r="T69" s="95">
        <v>0.1567</v>
      </c>
      <c r="U69" s="95">
        <v>0.3586</v>
      </c>
      <c r="V69" s="95" t="s">
        <v>44</v>
      </c>
      <c r="W69" s="64" t="s">
        <v>45</v>
      </c>
      <c r="X69" s="95" t="s">
        <v>338</v>
      </c>
      <c r="Y69" s="95" t="s">
        <v>339</v>
      </c>
      <c r="Z69" s="103"/>
    </row>
    <row r="70" s="4" customFormat="1" ht="99" customHeight="1" spans="1:26">
      <c r="A70" s="104"/>
      <c r="B70" s="72" t="s">
        <v>340</v>
      </c>
      <c r="C70" s="95" t="s">
        <v>38</v>
      </c>
      <c r="D70" s="95" t="s">
        <v>163</v>
      </c>
      <c r="E70" s="95" t="s">
        <v>341</v>
      </c>
      <c r="F70" s="66" t="s">
        <v>342</v>
      </c>
      <c r="G70" s="83">
        <v>21.6</v>
      </c>
      <c r="H70" s="68">
        <v>21.6</v>
      </c>
      <c r="I70" s="68"/>
      <c r="J70" s="105"/>
      <c r="K70" s="105"/>
      <c r="L70" s="95"/>
      <c r="M70" s="82" t="s">
        <v>343</v>
      </c>
      <c r="N70" s="95">
        <v>6</v>
      </c>
      <c r="O70" s="95">
        <v>12</v>
      </c>
      <c r="P70" s="95">
        <v>0.0878</v>
      </c>
      <c r="Q70" s="95">
        <v>0.0154</v>
      </c>
      <c r="R70" s="95">
        <v>0.0724</v>
      </c>
      <c r="S70" s="95">
        <v>0.3951</v>
      </c>
      <c r="T70" s="95">
        <v>0.0693</v>
      </c>
      <c r="U70" s="95">
        <v>0.3258</v>
      </c>
      <c r="V70" s="95" t="s">
        <v>44</v>
      </c>
      <c r="W70" s="64" t="s">
        <v>45</v>
      </c>
      <c r="X70" s="95" t="s">
        <v>344</v>
      </c>
      <c r="Y70" s="95" t="s">
        <v>345</v>
      </c>
      <c r="Z70" s="103"/>
    </row>
    <row r="71" s="4" customFormat="1" ht="99" customHeight="1" spans="1:26">
      <c r="A71" s="104"/>
      <c r="B71" s="72" t="s">
        <v>346</v>
      </c>
      <c r="C71" s="95" t="s">
        <v>38</v>
      </c>
      <c r="D71" s="95" t="s">
        <v>163</v>
      </c>
      <c r="E71" s="95" t="s">
        <v>347</v>
      </c>
      <c r="F71" s="66" t="s">
        <v>348</v>
      </c>
      <c r="G71" s="83">
        <v>64.065</v>
      </c>
      <c r="H71" s="68">
        <v>64.065</v>
      </c>
      <c r="I71" s="68"/>
      <c r="J71" s="105"/>
      <c r="K71" s="105"/>
      <c r="L71" s="95"/>
      <c r="M71" s="82" t="s">
        <v>349</v>
      </c>
      <c r="N71" s="95">
        <v>5</v>
      </c>
      <c r="O71" s="95">
        <v>11</v>
      </c>
      <c r="P71" s="95">
        <v>0.1102</v>
      </c>
      <c r="Q71" s="95">
        <v>0.026</v>
      </c>
      <c r="R71" s="95">
        <v>0.0842</v>
      </c>
      <c r="S71" s="95">
        <v>0.4959</v>
      </c>
      <c r="T71" s="95">
        <v>0.117</v>
      </c>
      <c r="U71" s="95">
        <v>0.3789</v>
      </c>
      <c r="V71" s="95" t="s">
        <v>44</v>
      </c>
      <c r="W71" s="64" t="s">
        <v>45</v>
      </c>
      <c r="X71" s="95" t="s">
        <v>350</v>
      </c>
      <c r="Y71" s="95" t="s">
        <v>351</v>
      </c>
      <c r="Z71" s="103"/>
    </row>
    <row r="72" s="4" customFormat="1" ht="99" customHeight="1" spans="1:26">
      <c r="A72" s="104"/>
      <c r="B72" s="72" t="s">
        <v>352</v>
      </c>
      <c r="C72" s="95" t="s">
        <v>38</v>
      </c>
      <c r="D72" s="95" t="s">
        <v>163</v>
      </c>
      <c r="E72" s="95" t="s">
        <v>353</v>
      </c>
      <c r="F72" s="66" t="s">
        <v>354</v>
      </c>
      <c r="G72" s="83">
        <v>11.52</v>
      </c>
      <c r="H72" s="68">
        <v>11.52</v>
      </c>
      <c r="I72" s="68"/>
      <c r="J72" s="105"/>
      <c r="K72" s="105"/>
      <c r="L72" s="95"/>
      <c r="M72" s="82" t="s">
        <v>355</v>
      </c>
      <c r="N72" s="95">
        <v>5</v>
      </c>
      <c r="O72" s="95">
        <v>16</v>
      </c>
      <c r="P72" s="95">
        <v>0.0218</v>
      </c>
      <c r="Q72" s="95">
        <v>0.011</v>
      </c>
      <c r="R72" s="95">
        <v>0.0108</v>
      </c>
      <c r="S72" s="95">
        <v>0.0981</v>
      </c>
      <c r="T72" s="95">
        <v>0.0495</v>
      </c>
      <c r="U72" s="95">
        <v>0.0486</v>
      </c>
      <c r="V72" s="95" t="s">
        <v>44</v>
      </c>
      <c r="W72" s="64" t="s">
        <v>45</v>
      </c>
      <c r="X72" s="95" t="s">
        <v>356</v>
      </c>
      <c r="Y72" s="95" t="s">
        <v>357</v>
      </c>
      <c r="Z72" s="103"/>
    </row>
    <row r="73" s="4" customFormat="1" ht="99" customHeight="1" spans="1:26">
      <c r="A73" s="104"/>
      <c r="B73" s="72" t="s">
        <v>358</v>
      </c>
      <c r="C73" s="95" t="s">
        <v>38</v>
      </c>
      <c r="D73" s="95" t="s">
        <v>163</v>
      </c>
      <c r="E73" s="95" t="s">
        <v>359</v>
      </c>
      <c r="F73" s="66" t="s">
        <v>360</v>
      </c>
      <c r="G73" s="83">
        <v>26.76</v>
      </c>
      <c r="H73" s="68">
        <v>26.76</v>
      </c>
      <c r="I73" s="68"/>
      <c r="J73" s="105"/>
      <c r="K73" s="105"/>
      <c r="L73" s="95"/>
      <c r="M73" s="82" t="s">
        <v>343</v>
      </c>
      <c r="N73" s="95">
        <v>5</v>
      </c>
      <c r="O73" s="95"/>
      <c r="P73" s="95">
        <v>0.0025</v>
      </c>
      <c r="Q73" s="95">
        <v>0.0008</v>
      </c>
      <c r="R73" s="95">
        <v>0.0017</v>
      </c>
      <c r="S73" s="95">
        <v>0.0138</v>
      </c>
      <c r="T73" s="95">
        <v>0.0041</v>
      </c>
      <c r="U73" s="95">
        <v>0.0097</v>
      </c>
      <c r="V73" s="95" t="s">
        <v>44</v>
      </c>
      <c r="W73" s="64" t="s">
        <v>45</v>
      </c>
      <c r="X73" s="95" t="s">
        <v>361</v>
      </c>
      <c r="Y73" s="95" t="s">
        <v>362</v>
      </c>
      <c r="Z73" s="103"/>
    </row>
    <row r="74" s="4" customFormat="1" ht="99" customHeight="1" spans="1:26">
      <c r="A74" s="104"/>
      <c r="B74" s="72" t="s">
        <v>363</v>
      </c>
      <c r="C74" s="95" t="s">
        <v>38</v>
      </c>
      <c r="D74" s="95" t="s">
        <v>163</v>
      </c>
      <c r="E74" s="95" t="s">
        <v>364</v>
      </c>
      <c r="F74" s="66" t="s">
        <v>365</v>
      </c>
      <c r="G74" s="83">
        <v>47.52</v>
      </c>
      <c r="H74" s="68">
        <v>47.52</v>
      </c>
      <c r="I74" s="68"/>
      <c r="J74" s="105"/>
      <c r="K74" s="105"/>
      <c r="L74" s="95"/>
      <c r="M74" s="82" t="s">
        <v>366</v>
      </c>
      <c r="N74" s="95">
        <v>23</v>
      </c>
      <c r="O74" s="95">
        <v>1</v>
      </c>
      <c r="P74" s="95">
        <v>0.1112</v>
      </c>
      <c r="Q74" s="95">
        <v>0.05</v>
      </c>
      <c r="R74" s="95">
        <v>0.0612</v>
      </c>
      <c r="S74" s="95">
        <v>0.4435</v>
      </c>
      <c r="T74" s="95">
        <v>0.2</v>
      </c>
      <c r="U74" s="95">
        <v>0.2435</v>
      </c>
      <c r="V74" s="95" t="s">
        <v>44</v>
      </c>
      <c r="W74" s="64" t="s">
        <v>45</v>
      </c>
      <c r="X74" s="95" t="s">
        <v>367</v>
      </c>
      <c r="Y74" s="95" t="s">
        <v>368</v>
      </c>
      <c r="Z74" s="103"/>
    </row>
    <row r="75" s="4" customFormat="1" ht="99" customHeight="1" spans="1:26">
      <c r="A75" s="104"/>
      <c r="B75" s="72" t="s">
        <v>369</v>
      </c>
      <c r="C75" s="95" t="s">
        <v>38</v>
      </c>
      <c r="D75" s="95" t="s">
        <v>163</v>
      </c>
      <c r="E75" s="95" t="s">
        <v>370</v>
      </c>
      <c r="F75" s="66" t="s">
        <v>371</v>
      </c>
      <c r="G75" s="83">
        <v>11.52</v>
      </c>
      <c r="H75" s="68">
        <v>11.52</v>
      </c>
      <c r="I75" s="68"/>
      <c r="J75" s="105"/>
      <c r="K75" s="105"/>
      <c r="L75" s="95"/>
      <c r="M75" s="82" t="s">
        <v>355</v>
      </c>
      <c r="N75" s="95">
        <v>5</v>
      </c>
      <c r="O75" s="95">
        <v>11</v>
      </c>
      <c r="P75" s="95">
        <v>0.0602</v>
      </c>
      <c r="Q75" s="95">
        <v>0.0458</v>
      </c>
      <c r="R75" s="95">
        <v>0.0144</v>
      </c>
      <c r="S75" s="95">
        <v>0.2709</v>
      </c>
      <c r="T75" s="95">
        <v>0.2061</v>
      </c>
      <c r="U75" s="95">
        <v>0.0648</v>
      </c>
      <c r="V75" s="95" t="s">
        <v>44</v>
      </c>
      <c r="W75" s="64" t="s">
        <v>45</v>
      </c>
      <c r="X75" s="95" t="s">
        <v>372</v>
      </c>
      <c r="Y75" s="95" t="s">
        <v>373</v>
      </c>
      <c r="Z75" s="103"/>
    </row>
    <row r="76" s="4" customFormat="1" ht="99" customHeight="1" spans="1:26">
      <c r="A76" s="104"/>
      <c r="B76" s="72" t="s">
        <v>374</v>
      </c>
      <c r="C76" s="95" t="s">
        <v>38</v>
      </c>
      <c r="D76" s="95" t="s">
        <v>163</v>
      </c>
      <c r="E76" s="95" t="s">
        <v>375</v>
      </c>
      <c r="F76" s="66" t="s">
        <v>376</v>
      </c>
      <c r="G76" s="83">
        <v>65.688</v>
      </c>
      <c r="H76" s="68">
        <v>65.688</v>
      </c>
      <c r="I76" s="68"/>
      <c r="J76" s="105"/>
      <c r="K76" s="105"/>
      <c r="L76" s="95"/>
      <c r="M76" s="82" t="s">
        <v>377</v>
      </c>
      <c r="N76" s="95">
        <v>18</v>
      </c>
      <c r="O76" s="95">
        <v>0</v>
      </c>
      <c r="P76" s="95">
        <v>0.1174</v>
      </c>
      <c r="Q76" s="95">
        <v>0.0318</v>
      </c>
      <c r="R76" s="95">
        <v>0.0856</v>
      </c>
      <c r="S76" s="95">
        <v>0.5283</v>
      </c>
      <c r="T76" s="95">
        <v>0.1431</v>
      </c>
      <c r="U76" s="95">
        <v>0.3852</v>
      </c>
      <c r="V76" s="95" t="s">
        <v>44</v>
      </c>
      <c r="W76" s="64" t="s">
        <v>45</v>
      </c>
      <c r="X76" s="95" t="s">
        <v>378</v>
      </c>
      <c r="Y76" s="95" t="s">
        <v>379</v>
      </c>
      <c r="Z76" s="103"/>
    </row>
    <row r="77" s="4" customFormat="1" ht="99" customHeight="1" spans="1:26">
      <c r="A77" s="104"/>
      <c r="B77" s="72" t="s">
        <v>380</v>
      </c>
      <c r="C77" s="95" t="s">
        <v>38</v>
      </c>
      <c r="D77" s="95" t="s">
        <v>163</v>
      </c>
      <c r="E77" s="95" t="s">
        <v>381</v>
      </c>
      <c r="F77" s="66" t="s">
        <v>382</v>
      </c>
      <c r="G77" s="83">
        <v>12.96</v>
      </c>
      <c r="H77" s="68">
        <v>12.96</v>
      </c>
      <c r="I77" s="68"/>
      <c r="J77" s="105"/>
      <c r="K77" s="105"/>
      <c r="L77" s="95"/>
      <c r="M77" s="82" t="s">
        <v>383</v>
      </c>
      <c r="N77" s="95">
        <v>13</v>
      </c>
      <c r="O77" s="95">
        <v>3</v>
      </c>
      <c r="P77" s="95">
        <v>0.0862</v>
      </c>
      <c r="Q77" s="95">
        <v>0.021</v>
      </c>
      <c r="R77" s="95">
        <v>0.0652</v>
      </c>
      <c r="S77" s="95">
        <v>0.3879</v>
      </c>
      <c r="T77" s="95">
        <v>0.0945</v>
      </c>
      <c r="U77" s="95">
        <v>0.2934</v>
      </c>
      <c r="V77" s="95" t="s">
        <v>44</v>
      </c>
      <c r="W77" s="64" t="s">
        <v>45</v>
      </c>
      <c r="X77" s="95" t="s">
        <v>384</v>
      </c>
      <c r="Y77" s="95" t="s">
        <v>385</v>
      </c>
      <c r="Z77" s="103"/>
    </row>
    <row r="78" s="4" customFormat="1" ht="99" customHeight="1" spans="1:26">
      <c r="A78" s="104"/>
      <c r="B78" s="72" t="s">
        <v>386</v>
      </c>
      <c r="C78" s="95" t="s">
        <v>38</v>
      </c>
      <c r="D78" s="95" t="s">
        <v>163</v>
      </c>
      <c r="E78" s="95" t="s">
        <v>387</v>
      </c>
      <c r="F78" s="66" t="s">
        <v>388</v>
      </c>
      <c r="G78" s="83">
        <v>46.291</v>
      </c>
      <c r="H78" s="68">
        <v>46.291</v>
      </c>
      <c r="I78" s="68"/>
      <c r="J78" s="105"/>
      <c r="K78" s="105"/>
      <c r="L78" s="95"/>
      <c r="M78" s="82" t="s">
        <v>337</v>
      </c>
      <c r="N78" s="95">
        <v>3</v>
      </c>
      <c r="O78" s="95">
        <v>1</v>
      </c>
      <c r="P78" s="95">
        <v>0.0295</v>
      </c>
      <c r="Q78" s="95">
        <v>0.0035</v>
      </c>
      <c r="R78" s="95">
        <v>0.026</v>
      </c>
      <c r="S78" s="95">
        <v>0.0244</v>
      </c>
      <c r="T78" s="95">
        <v>0.014</v>
      </c>
      <c r="U78" s="95">
        <v>0.0104</v>
      </c>
      <c r="V78" s="95" t="s">
        <v>44</v>
      </c>
      <c r="W78" s="64" t="s">
        <v>45</v>
      </c>
      <c r="X78" s="95" t="s">
        <v>389</v>
      </c>
      <c r="Y78" s="95" t="s">
        <v>390</v>
      </c>
      <c r="Z78" s="103"/>
    </row>
    <row r="79" s="4" customFormat="1" ht="99" customHeight="1" spans="1:26">
      <c r="A79" s="104"/>
      <c r="B79" s="72" t="s">
        <v>391</v>
      </c>
      <c r="C79" s="95" t="s">
        <v>38</v>
      </c>
      <c r="D79" s="95" t="s">
        <v>163</v>
      </c>
      <c r="E79" s="95" t="s">
        <v>392</v>
      </c>
      <c r="F79" s="66" t="s">
        <v>393</v>
      </c>
      <c r="G79" s="83">
        <v>30.312</v>
      </c>
      <c r="H79" s="68">
        <v>30.312</v>
      </c>
      <c r="I79" s="68"/>
      <c r="J79" s="105"/>
      <c r="K79" s="105"/>
      <c r="L79" s="95"/>
      <c r="M79" s="82" t="s">
        <v>394</v>
      </c>
      <c r="N79" s="95">
        <v>14</v>
      </c>
      <c r="O79" s="95">
        <v>2</v>
      </c>
      <c r="P79" s="95">
        <v>0.1049</v>
      </c>
      <c r="Q79" s="95">
        <v>0.0288</v>
      </c>
      <c r="R79" s="95">
        <v>0.0761</v>
      </c>
      <c r="S79" s="95">
        <v>0.4755</v>
      </c>
      <c r="T79" s="95">
        <v>0.1296</v>
      </c>
      <c r="U79" s="95">
        <v>0.3459</v>
      </c>
      <c r="V79" s="95" t="s">
        <v>44</v>
      </c>
      <c r="W79" s="64" t="s">
        <v>45</v>
      </c>
      <c r="X79" s="95" t="s">
        <v>395</v>
      </c>
      <c r="Y79" s="95" t="s">
        <v>396</v>
      </c>
      <c r="Z79" s="103"/>
    </row>
    <row r="80" s="4" customFormat="1" ht="99" customHeight="1" spans="1:26">
      <c r="A80" s="104"/>
      <c r="B80" s="72" t="s">
        <v>397</v>
      </c>
      <c r="C80" s="95" t="s">
        <v>38</v>
      </c>
      <c r="D80" s="95" t="s">
        <v>163</v>
      </c>
      <c r="E80" s="95" t="s">
        <v>398</v>
      </c>
      <c r="F80" s="66" t="s">
        <v>399</v>
      </c>
      <c r="G80" s="83">
        <v>65.832</v>
      </c>
      <c r="H80" s="68">
        <v>65.832</v>
      </c>
      <c r="I80" s="68"/>
      <c r="J80" s="105"/>
      <c r="K80" s="105"/>
      <c r="L80" s="95"/>
      <c r="M80" s="82" t="s">
        <v>400</v>
      </c>
      <c r="N80" s="95">
        <v>9</v>
      </c>
      <c r="O80" s="95">
        <v>4</v>
      </c>
      <c r="P80" s="95">
        <v>0.0791</v>
      </c>
      <c r="Q80" s="95">
        <v>0.0275</v>
      </c>
      <c r="R80" s="95">
        <v>0.0516</v>
      </c>
      <c r="S80" s="95">
        <v>0.3559</v>
      </c>
      <c r="T80" s="95">
        <v>0.1237</v>
      </c>
      <c r="U80" s="95">
        <v>0.2322</v>
      </c>
      <c r="V80" s="95" t="s">
        <v>44</v>
      </c>
      <c r="W80" s="64" t="s">
        <v>45</v>
      </c>
      <c r="X80" s="95" t="s">
        <v>401</v>
      </c>
      <c r="Y80" s="95" t="s">
        <v>402</v>
      </c>
      <c r="Z80" s="103"/>
    </row>
    <row r="81" s="4" customFormat="1" ht="99" customHeight="1" spans="1:26">
      <c r="A81" s="104"/>
      <c r="B81" s="72" t="s">
        <v>403</v>
      </c>
      <c r="C81" s="95" t="s">
        <v>38</v>
      </c>
      <c r="D81" s="95" t="s">
        <v>163</v>
      </c>
      <c r="E81" s="95" t="s">
        <v>404</v>
      </c>
      <c r="F81" s="66" t="s">
        <v>405</v>
      </c>
      <c r="G81" s="83">
        <v>92.472</v>
      </c>
      <c r="H81" s="68">
        <v>92.472</v>
      </c>
      <c r="I81" s="68"/>
      <c r="J81" s="105"/>
      <c r="K81" s="105"/>
      <c r="L81" s="95"/>
      <c r="M81" s="82" t="s">
        <v>406</v>
      </c>
      <c r="N81" s="95">
        <v>7</v>
      </c>
      <c r="O81" s="95">
        <v>5</v>
      </c>
      <c r="P81" s="95">
        <v>0.0282</v>
      </c>
      <c r="Q81" s="95">
        <v>0.0135</v>
      </c>
      <c r="R81" s="95">
        <v>0.0147</v>
      </c>
      <c r="S81" s="95">
        <v>0.1094</v>
      </c>
      <c r="T81" s="95">
        <v>0.054</v>
      </c>
      <c r="U81" s="95">
        <v>0.0554</v>
      </c>
      <c r="V81" s="95" t="s">
        <v>44</v>
      </c>
      <c r="W81" s="64" t="s">
        <v>45</v>
      </c>
      <c r="X81" s="95" t="s">
        <v>407</v>
      </c>
      <c r="Y81" s="95" t="s">
        <v>408</v>
      </c>
      <c r="Z81" s="103"/>
    </row>
    <row r="82" s="4" customFormat="1" ht="99" customHeight="1" spans="1:26">
      <c r="A82" s="104"/>
      <c r="B82" s="72" t="s">
        <v>409</v>
      </c>
      <c r="C82" s="95" t="s">
        <v>38</v>
      </c>
      <c r="D82" s="95" t="s">
        <v>163</v>
      </c>
      <c r="E82" s="95" t="s">
        <v>410</v>
      </c>
      <c r="F82" s="66" t="s">
        <v>411</v>
      </c>
      <c r="G82" s="83">
        <v>40.32</v>
      </c>
      <c r="H82" s="68">
        <v>40.32</v>
      </c>
      <c r="I82" s="68"/>
      <c r="J82" s="105"/>
      <c r="K82" s="105"/>
      <c r="L82" s="95"/>
      <c r="M82" s="82" t="s">
        <v>412</v>
      </c>
      <c r="N82" s="95">
        <v>13</v>
      </c>
      <c r="O82" s="95">
        <v>5</v>
      </c>
      <c r="P82" s="95">
        <v>0.1382</v>
      </c>
      <c r="Q82" s="95">
        <v>0.0162</v>
      </c>
      <c r="R82" s="95">
        <v>0.122</v>
      </c>
      <c r="S82" s="95">
        <v>0.6219</v>
      </c>
      <c r="T82" s="95">
        <v>0.0729</v>
      </c>
      <c r="U82" s="95">
        <v>0.549</v>
      </c>
      <c r="V82" s="95" t="s">
        <v>44</v>
      </c>
      <c r="W82" s="64" t="s">
        <v>45</v>
      </c>
      <c r="X82" s="95" t="s">
        <v>413</v>
      </c>
      <c r="Y82" s="95" t="s">
        <v>414</v>
      </c>
      <c r="Z82" s="103"/>
    </row>
    <row r="83" s="4" customFormat="1" ht="99" customHeight="1" spans="1:26">
      <c r="A83" s="104"/>
      <c r="B83" s="72" t="s">
        <v>415</v>
      </c>
      <c r="C83" s="95" t="s">
        <v>38</v>
      </c>
      <c r="D83" s="95" t="s">
        <v>163</v>
      </c>
      <c r="E83" s="95" t="s">
        <v>416</v>
      </c>
      <c r="F83" s="66" t="s">
        <v>417</v>
      </c>
      <c r="G83" s="83">
        <v>17.28</v>
      </c>
      <c r="H83" s="68">
        <v>17.28</v>
      </c>
      <c r="I83" s="68"/>
      <c r="J83" s="105"/>
      <c r="K83" s="105"/>
      <c r="L83" s="95"/>
      <c r="M83" s="82" t="s">
        <v>418</v>
      </c>
      <c r="N83" s="95">
        <v>7</v>
      </c>
      <c r="O83" s="95">
        <v>6</v>
      </c>
      <c r="P83" s="95">
        <v>0.0682</v>
      </c>
      <c r="Q83" s="95">
        <v>0.0208</v>
      </c>
      <c r="R83" s="95">
        <v>0.0474</v>
      </c>
      <c r="S83" s="95">
        <v>0.3069</v>
      </c>
      <c r="T83" s="95">
        <v>0.0936</v>
      </c>
      <c r="U83" s="95">
        <v>0.2133</v>
      </c>
      <c r="V83" s="95" t="s">
        <v>44</v>
      </c>
      <c r="W83" s="64" t="s">
        <v>45</v>
      </c>
      <c r="X83" s="95" t="s">
        <v>419</v>
      </c>
      <c r="Y83" s="95" t="s">
        <v>420</v>
      </c>
      <c r="Z83" s="103"/>
    </row>
    <row r="84" s="4" customFormat="1" ht="99" customHeight="1" spans="1:26">
      <c r="A84" s="104"/>
      <c r="B84" s="72" t="s">
        <v>421</v>
      </c>
      <c r="C84" s="95" t="s">
        <v>38</v>
      </c>
      <c r="D84" s="95" t="s">
        <v>163</v>
      </c>
      <c r="E84" s="95" t="s">
        <v>422</v>
      </c>
      <c r="F84" s="66" t="s">
        <v>423</v>
      </c>
      <c r="G84" s="83">
        <v>80.04</v>
      </c>
      <c r="H84" s="68">
        <v>80.04</v>
      </c>
      <c r="I84" s="68"/>
      <c r="J84" s="105"/>
      <c r="K84" s="105"/>
      <c r="L84" s="95"/>
      <c r="M84" s="82" t="s">
        <v>424</v>
      </c>
      <c r="N84" s="95">
        <v>12</v>
      </c>
      <c r="O84" s="95">
        <v>1</v>
      </c>
      <c r="P84" s="95">
        <v>0.665</v>
      </c>
      <c r="Q84" s="95">
        <v>0.04</v>
      </c>
      <c r="R84" s="95">
        <v>0.625</v>
      </c>
      <c r="S84" s="95">
        <v>0.5227</v>
      </c>
      <c r="T84" s="95">
        <v>0.2415</v>
      </c>
      <c r="U84" s="95">
        <v>0.2812</v>
      </c>
      <c r="V84" s="95" t="s">
        <v>44</v>
      </c>
      <c r="W84" s="64" t="s">
        <v>45</v>
      </c>
      <c r="X84" s="95" t="s">
        <v>425</v>
      </c>
      <c r="Y84" s="95" t="s">
        <v>426</v>
      </c>
      <c r="Z84" s="103"/>
    </row>
    <row r="85" s="4" customFormat="1" ht="99" customHeight="1" spans="1:26">
      <c r="A85" s="104"/>
      <c r="B85" s="72" t="s">
        <v>427</v>
      </c>
      <c r="C85" s="95" t="s">
        <v>38</v>
      </c>
      <c r="D85" s="95" t="s">
        <v>163</v>
      </c>
      <c r="E85" s="95" t="s">
        <v>428</v>
      </c>
      <c r="F85" s="66" t="s">
        <v>429</v>
      </c>
      <c r="G85" s="83">
        <v>53.4</v>
      </c>
      <c r="H85" s="68">
        <v>53.4</v>
      </c>
      <c r="I85" s="68"/>
      <c r="J85" s="105"/>
      <c r="K85" s="105"/>
      <c r="L85" s="95"/>
      <c r="M85" s="82" t="s">
        <v>430</v>
      </c>
      <c r="N85" s="95">
        <v>11</v>
      </c>
      <c r="O85" s="95">
        <v>2</v>
      </c>
      <c r="P85" s="95">
        <v>0.0892</v>
      </c>
      <c r="Q85" s="95">
        <v>0.026</v>
      </c>
      <c r="R85" s="95">
        <v>0.0632</v>
      </c>
      <c r="S85" s="95">
        <v>0.4614</v>
      </c>
      <c r="T85" s="95">
        <v>0.177</v>
      </c>
      <c r="U85" s="95">
        <v>0.2844</v>
      </c>
      <c r="V85" s="95" t="s">
        <v>44</v>
      </c>
      <c r="W85" s="64" t="s">
        <v>45</v>
      </c>
      <c r="X85" s="95" t="s">
        <v>431</v>
      </c>
      <c r="Y85" s="95" t="s">
        <v>432</v>
      </c>
      <c r="Z85" s="103"/>
    </row>
    <row r="86" s="4" customFormat="1" ht="99" customHeight="1" spans="1:26">
      <c r="A86" s="104"/>
      <c r="B86" s="72" t="s">
        <v>433</v>
      </c>
      <c r="C86" s="95" t="s">
        <v>38</v>
      </c>
      <c r="D86" s="95" t="s">
        <v>163</v>
      </c>
      <c r="E86" s="95" t="s">
        <v>434</v>
      </c>
      <c r="F86" s="66" t="s">
        <v>435</v>
      </c>
      <c r="G86" s="83">
        <v>24.98</v>
      </c>
      <c r="H86" s="68">
        <v>24.98</v>
      </c>
      <c r="I86" s="68"/>
      <c r="J86" s="105"/>
      <c r="K86" s="105"/>
      <c r="L86" s="95"/>
      <c r="M86" s="82" t="s">
        <v>436</v>
      </c>
      <c r="N86" s="95">
        <v>12</v>
      </c>
      <c r="O86" s="95">
        <v>0</v>
      </c>
      <c r="P86" s="95">
        <v>0.0689</v>
      </c>
      <c r="Q86" s="95">
        <v>0.0654</v>
      </c>
      <c r="R86" s="95">
        <v>0.0035</v>
      </c>
      <c r="S86" s="95">
        <v>0.3085</v>
      </c>
      <c r="T86" s="95">
        <v>0.2943</v>
      </c>
      <c r="U86" s="95">
        <v>0.0142</v>
      </c>
      <c r="V86" s="95" t="s">
        <v>44</v>
      </c>
      <c r="W86" s="64" t="s">
        <v>45</v>
      </c>
      <c r="X86" s="95" t="s">
        <v>437</v>
      </c>
      <c r="Y86" s="95" t="s">
        <v>438</v>
      </c>
      <c r="Z86" s="103"/>
    </row>
    <row r="87" s="6" customFormat="1" ht="81" customHeight="1" spans="1:26">
      <c r="A87" s="58">
        <v>8</v>
      </c>
      <c r="B87" s="59" t="s">
        <v>439</v>
      </c>
      <c r="C87" s="58" t="s">
        <v>38</v>
      </c>
      <c r="D87" s="58" t="s">
        <v>39</v>
      </c>
      <c r="E87" s="58" t="s">
        <v>440</v>
      </c>
      <c r="F87" s="61" t="s">
        <v>441</v>
      </c>
      <c r="G87" s="81">
        <f>SUM(H87:K87)</f>
        <v>100</v>
      </c>
      <c r="H87" s="63">
        <f>SUM(H88:H90)</f>
        <v>100</v>
      </c>
      <c r="I87" s="63">
        <f>SUM(I88:I90)</f>
        <v>0</v>
      </c>
      <c r="J87" s="63">
        <f>SUM(J88:J90)</f>
        <v>0</v>
      </c>
      <c r="K87" s="63">
        <f>SUM(K88:K90)</f>
        <v>0</v>
      </c>
      <c r="L87" s="60" t="s">
        <v>143</v>
      </c>
      <c r="M87" s="94" t="s">
        <v>442</v>
      </c>
      <c r="N87" s="60">
        <f>SUM(N88:N90)</f>
        <v>7</v>
      </c>
      <c r="O87" s="60">
        <f t="shared" ref="O87:U87" si="1">SUM(O88:O90)</f>
        <v>9</v>
      </c>
      <c r="P87" s="60">
        <f t="shared" si="1"/>
        <v>0.3111</v>
      </c>
      <c r="Q87" s="60">
        <f t="shared" si="1"/>
        <v>0.1713</v>
      </c>
      <c r="R87" s="60">
        <f t="shared" si="1"/>
        <v>0.13</v>
      </c>
      <c r="S87" s="60">
        <f t="shared" si="1"/>
        <v>1.2099</v>
      </c>
      <c r="T87" s="60">
        <f t="shared" si="1"/>
        <v>0.7323</v>
      </c>
      <c r="U87" s="60">
        <f t="shared" si="1"/>
        <v>0.4778</v>
      </c>
      <c r="V87" s="60" t="s">
        <v>44</v>
      </c>
      <c r="W87" s="58" t="s">
        <v>45</v>
      </c>
      <c r="X87" s="60" t="s">
        <v>443</v>
      </c>
      <c r="Y87" s="60" t="s">
        <v>444</v>
      </c>
      <c r="Z87" s="103" t="s">
        <v>445</v>
      </c>
    </row>
    <row r="88" s="6" customFormat="1" ht="84" spans="1:26">
      <c r="A88" s="58"/>
      <c r="B88" s="72" t="s">
        <v>446</v>
      </c>
      <c r="C88" s="64" t="s">
        <v>38</v>
      </c>
      <c r="D88" s="64" t="s">
        <v>39</v>
      </c>
      <c r="E88" s="64" t="s">
        <v>447</v>
      </c>
      <c r="F88" s="66" t="s">
        <v>448</v>
      </c>
      <c r="G88" s="83">
        <v>31</v>
      </c>
      <c r="H88" s="68">
        <v>31</v>
      </c>
      <c r="I88" s="83"/>
      <c r="J88" s="105"/>
      <c r="K88" s="105"/>
      <c r="L88" s="95"/>
      <c r="M88" s="82" t="s">
        <v>442</v>
      </c>
      <c r="N88" s="95">
        <v>7</v>
      </c>
      <c r="O88" s="95">
        <v>6</v>
      </c>
      <c r="P88" s="95">
        <v>0.2894</v>
      </c>
      <c r="Q88" s="95">
        <v>0.1575</v>
      </c>
      <c r="R88" s="95">
        <v>0.1221</v>
      </c>
      <c r="S88" s="95">
        <v>1.1191</v>
      </c>
      <c r="T88" s="95">
        <v>0.6757</v>
      </c>
      <c r="U88" s="95">
        <v>0.4436</v>
      </c>
      <c r="V88" s="95" t="s">
        <v>44</v>
      </c>
      <c r="W88" s="64" t="s">
        <v>45</v>
      </c>
      <c r="X88" s="95" t="s">
        <v>449</v>
      </c>
      <c r="Y88" s="95" t="s">
        <v>450</v>
      </c>
      <c r="Z88" s="103"/>
    </row>
    <row r="89" s="6" customFormat="1" ht="81" customHeight="1" spans="1:26">
      <c r="A89" s="58"/>
      <c r="B89" s="72" t="s">
        <v>451</v>
      </c>
      <c r="C89" s="64" t="s">
        <v>38</v>
      </c>
      <c r="D89" s="64" t="s">
        <v>39</v>
      </c>
      <c r="E89" s="64" t="s">
        <v>452</v>
      </c>
      <c r="F89" s="66" t="s">
        <v>453</v>
      </c>
      <c r="G89" s="83">
        <v>30</v>
      </c>
      <c r="H89" s="68">
        <v>30</v>
      </c>
      <c r="I89" s="83"/>
      <c r="J89" s="105"/>
      <c r="K89" s="105"/>
      <c r="L89" s="95"/>
      <c r="M89" s="82" t="s">
        <v>442</v>
      </c>
      <c r="N89" s="95">
        <v>0</v>
      </c>
      <c r="O89" s="95">
        <v>1</v>
      </c>
      <c r="P89" s="95">
        <v>0.0072</v>
      </c>
      <c r="Q89" s="95">
        <v>0.006</v>
      </c>
      <c r="R89" s="95">
        <v>0.0012</v>
      </c>
      <c r="S89" s="95">
        <v>0.0252</v>
      </c>
      <c r="T89" s="95">
        <v>0.0215</v>
      </c>
      <c r="U89" s="95">
        <v>0.0037</v>
      </c>
      <c r="V89" s="95" t="s">
        <v>44</v>
      </c>
      <c r="W89" s="64" t="s">
        <v>45</v>
      </c>
      <c r="X89" s="95" t="s">
        <v>454</v>
      </c>
      <c r="Y89" s="95" t="s">
        <v>455</v>
      </c>
      <c r="Z89" s="103"/>
    </row>
    <row r="90" s="6" customFormat="1" ht="81" customHeight="1" spans="1:26">
      <c r="A90" s="58"/>
      <c r="B90" s="72" t="s">
        <v>456</v>
      </c>
      <c r="C90" s="64" t="s">
        <v>38</v>
      </c>
      <c r="D90" s="64" t="s">
        <v>39</v>
      </c>
      <c r="E90" s="64" t="s">
        <v>457</v>
      </c>
      <c r="F90" s="66" t="s">
        <v>458</v>
      </c>
      <c r="G90" s="83">
        <v>39</v>
      </c>
      <c r="H90" s="68">
        <v>39</v>
      </c>
      <c r="I90" s="83"/>
      <c r="J90" s="105"/>
      <c r="K90" s="105"/>
      <c r="L90" s="95"/>
      <c r="M90" s="82" t="s">
        <v>442</v>
      </c>
      <c r="N90" s="95">
        <v>0</v>
      </c>
      <c r="O90" s="95">
        <v>2</v>
      </c>
      <c r="P90" s="95">
        <v>0.0145</v>
      </c>
      <c r="Q90" s="95">
        <v>0.0078</v>
      </c>
      <c r="R90" s="95">
        <v>0.0067</v>
      </c>
      <c r="S90" s="95">
        <v>0.0656</v>
      </c>
      <c r="T90" s="95">
        <v>0.0351</v>
      </c>
      <c r="U90" s="95">
        <v>0.0305</v>
      </c>
      <c r="V90" s="95" t="s">
        <v>44</v>
      </c>
      <c r="W90" s="64" t="s">
        <v>45</v>
      </c>
      <c r="X90" s="95" t="s">
        <v>459</v>
      </c>
      <c r="Y90" s="95" t="s">
        <v>460</v>
      </c>
      <c r="Z90" s="103"/>
    </row>
    <row r="91" s="9" customFormat="1" ht="75" customHeight="1" spans="1:26">
      <c r="A91" s="58">
        <v>9</v>
      </c>
      <c r="B91" s="59" t="s">
        <v>461</v>
      </c>
      <c r="C91" s="58" t="s">
        <v>38</v>
      </c>
      <c r="D91" s="58" t="s">
        <v>39</v>
      </c>
      <c r="E91" s="58" t="s">
        <v>88</v>
      </c>
      <c r="F91" s="61" t="s">
        <v>462</v>
      </c>
      <c r="G91" s="81">
        <f>SUM(H91:K91)</f>
        <v>50</v>
      </c>
      <c r="H91" s="63">
        <f>SUM(H92)</f>
        <v>50</v>
      </c>
      <c r="I91" s="63">
        <f>SUM(I92)</f>
        <v>0</v>
      </c>
      <c r="J91" s="63">
        <f>SUM(J92)</f>
        <v>0</v>
      </c>
      <c r="K91" s="63">
        <f>SUM(K92)</f>
        <v>0</v>
      </c>
      <c r="L91" s="60" t="s">
        <v>143</v>
      </c>
      <c r="M91" s="94" t="s">
        <v>463</v>
      </c>
      <c r="N91" s="60">
        <v>4</v>
      </c>
      <c r="O91" s="60">
        <v>0</v>
      </c>
      <c r="P91" s="60">
        <v>0.1846</v>
      </c>
      <c r="Q91" s="60">
        <v>0.1203</v>
      </c>
      <c r="R91" s="60">
        <v>0.0643</v>
      </c>
      <c r="S91" s="60">
        <v>0.7384</v>
      </c>
      <c r="T91" s="60">
        <v>0.4812</v>
      </c>
      <c r="U91" s="60">
        <v>0.2572</v>
      </c>
      <c r="V91" s="60" t="s">
        <v>44</v>
      </c>
      <c r="W91" s="58" t="s">
        <v>45</v>
      </c>
      <c r="X91" s="60" t="s">
        <v>325</v>
      </c>
      <c r="Y91" s="60" t="s">
        <v>326</v>
      </c>
      <c r="Z91" s="103" t="s">
        <v>464</v>
      </c>
    </row>
    <row r="92" s="6" customFormat="1" ht="62" customHeight="1" spans="1:26">
      <c r="A92" s="58"/>
      <c r="B92" s="72" t="s">
        <v>465</v>
      </c>
      <c r="C92" s="64" t="s">
        <v>38</v>
      </c>
      <c r="D92" s="64" t="s">
        <v>39</v>
      </c>
      <c r="E92" s="64" t="s">
        <v>466</v>
      </c>
      <c r="F92" s="66" t="s">
        <v>467</v>
      </c>
      <c r="G92" s="83">
        <v>50</v>
      </c>
      <c r="H92" s="68">
        <v>50</v>
      </c>
      <c r="I92" s="68"/>
      <c r="J92" s="105"/>
      <c r="K92" s="105"/>
      <c r="L92" s="95"/>
      <c r="M92" s="82" t="s">
        <v>463</v>
      </c>
      <c r="N92" s="95">
        <v>4</v>
      </c>
      <c r="O92" s="95">
        <v>0</v>
      </c>
      <c r="P92" s="95">
        <v>0.1846</v>
      </c>
      <c r="Q92" s="95">
        <v>0.1203</v>
      </c>
      <c r="R92" s="95">
        <v>0.0643</v>
      </c>
      <c r="S92" s="95">
        <v>0.7384</v>
      </c>
      <c r="T92" s="95">
        <v>0.4812</v>
      </c>
      <c r="U92" s="95">
        <v>0.2572</v>
      </c>
      <c r="V92" s="95" t="s">
        <v>44</v>
      </c>
      <c r="W92" s="95" t="s">
        <v>45</v>
      </c>
      <c r="X92" s="95" t="s">
        <v>325</v>
      </c>
      <c r="Y92" s="95" t="s">
        <v>326</v>
      </c>
      <c r="Z92" s="103"/>
    </row>
    <row r="93" s="6" customFormat="1" ht="174" customHeight="1" spans="1:26">
      <c r="A93" s="58">
        <v>10</v>
      </c>
      <c r="B93" s="59" t="s">
        <v>468</v>
      </c>
      <c r="C93" s="58" t="s">
        <v>38</v>
      </c>
      <c r="D93" s="58" t="s">
        <v>39</v>
      </c>
      <c r="E93" s="58" t="s">
        <v>469</v>
      </c>
      <c r="F93" s="61" t="s">
        <v>470</v>
      </c>
      <c r="G93" s="81">
        <f>SUM(H93:K93)</f>
        <v>734.92</v>
      </c>
      <c r="H93" s="63">
        <f>SUM(H94:H107)</f>
        <v>734.92</v>
      </c>
      <c r="I93" s="63">
        <f>SUM(I94:I107)</f>
        <v>0</v>
      </c>
      <c r="J93" s="63">
        <f>SUM(J94:J107)</f>
        <v>0</v>
      </c>
      <c r="K93" s="63">
        <f>SUM(K94:K107)</f>
        <v>0</v>
      </c>
      <c r="L93" s="60" t="s">
        <v>143</v>
      </c>
      <c r="M93" s="94" t="s">
        <v>471</v>
      </c>
      <c r="N93" s="60">
        <v>62</v>
      </c>
      <c r="O93" s="60">
        <v>1</v>
      </c>
      <c r="P93" s="60">
        <v>1.48702</v>
      </c>
      <c r="Q93" s="60">
        <v>1.7609</v>
      </c>
      <c r="R93" s="60">
        <v>0.02882</v>
      </c>
      <c r="S93" s="60">
        <v>5.4544</v>
      </c>
      <c r="T93" s="60">
        <v>5.2902</v>
      </c>
      <c r="U93" s="60">
        <v>0.0642</v>
      </c>
      <c r="V93" s="60" t="s">
        <v>472</v>
      </c>
      <c r="W93" s="60" t="s">
        <v>473</v>
      </c>
      <c r="X93" s="60" t="s">
        <v>474</v>
      </c>
      <c r="Y93" s="60" t="s">
        <v>475</v>
      </c>
      <c r="Z93" s="103" t="s">
        <v>476</v>
      </c>
    </row>
    <row r="94" s="10" customFormat="1" ht="63" customHeight="1" spans="1:26">
      <c r="A94" s="64"/>
      <c r="B94" s="72" t="s">
        <v>477</v>
      </c>
      <c r="C94" s="64" t="s">
        <v>38</v>
      </c>
      <c r="D94" s="64" t="s">
        <v>39</v>
      </c>
      <c r="E94" s="64" t="s">
        <v>478</v>
      </c>
      <c r="F94" s="66" t="s">
        <v>479</v>
      </c>
      <c r="G94" s="83">
        <v>48</v>
      </c>
      <c r="H94" s="68">
        <v>48</v>
      </c>
      <c r="I94" s="68"/>
      <c r="J94" s="105"/>
      <c r="K94" s="105"/>
      <c r="L94" s="95"/>
      <c r="M94" s="82" t="s">
        <v>471</v>
      </c>
      <c r="N94" s="95">
        <v>1</v>
      </c>
      <c r="O94" s="95">
        <v>0</v>
      </c>
      <c r="P94" s="95">
        <v>0.1094</v>
      </c>
      <c r="Q94" s="95">
        <v>0.1075</v>
      </c>
      <c r="R94" s="95">
        <v>0.0019</v>
      </c>
      <c r="S94" s="95">
        <v>0.2371</v>
      </c>
      <c r="T94" s="95">
        <v>0.234</v>
      </c>
      <c r="U94" s="95">
        <v>0.0031</v>
      </c>
      <c r="V94" s="95" t="s">
        <v>472</v>
      </c>
      <c r="W94" s="95" t="s">
        <v>473</v>
      </c>
      <c r="X94" s="95" t="s">
        <v>53</v>
      </c>
      <c r="Y94" s="95" t="s">
        <v>54</v>
      </c>
      <c r="Z94" s="103"/>
    </row>
    <row r="95" s="10" customFormat="1" ht="63" customHeight="1" spans="1:26">
      <c r="A95" s="70"/>
      <c r="B95" s="72" t="s">
        <v>480</v>
      </c>
      <c r="C95" s="64" t="s">
        <v>38</v>
      </c>
      <c r="D95" s="64" t="s">
        <v>39</v>
      </c>
      <c r="E95" s="64" t="s">
        <v>481</v>
      </c>
      <c r="F95" s="66" t="s">
        <v>482</v>
      </c>
      <c r="G95" s="83">
        <v>8</v>
      </c>
      <c r="H95" s="68">
        <v>8</v>
      </c>
      <c r="I95" s="68"/>
      <c r="J95" s="105"/>
      <c r="K95" s="105"/>
      <c r="L95" s="95"/>
      <c r="M95" s="82" t="s">
        <v>471</v>
      </c>
      <c r="N95" s="95">
        <v>3</v>
      </c>
      <c r="O95" s="95">
        <v>0</v>
      </c>
      <c r="P95" s="95">
        <v>0.1049</v>
      </c>
      <c r="Q95" s="95">
        <v>0.1038</v>
      </c>
      <c r="R95" s="95">
        <v>0.00109999999999999</v>
      </c>
      <c r="S95" s="95">
        <v>0.3193</v>
      </c>
      <c r="T95" s="95">
        <v>0.318</v>
      </c>
      <c r="U95" s="95">
        <v>0.00129999999999997</v>
      </c>
      <c r="V95" s="95" t="s">
        <v>472</v>
      </c>
      <c r="W95" s="95" t="s">
        <v>473</v>
      </c>
      <c r="X95" s="95" t="s">
        <v>138</v>
      </c>
      <c r="Y95" s="95" t="s">
        <v>139</v>
      </c>
      <c r="Z95" s="103"/>
    </row>
    <row r="96" s="10" customFormat="1" ht="63" customHeight="1" spans="1:26">
      <c r="A96" s="70"/>
      <c r="B96" s="72" t="s">
        <v>483</v>
      </c>
      <c r="C96" s="64" t="s">
        <v>38</v>
      </c>
      <c r="D96" s="64" t="s">
        <v>39</v>
      </c>
      <c r="E96" s="64" t="s">
        <v>484</v>
      </c>
      <c r="F96" s="66" t="s">
        <v>485</v>
      </c>
      <c r="G96" s="83">
        <v>120.708</v>
      </c>
      <c r="H96" s="68">
        <v>120.708</v>
      </c>
      <c r="I96" s="68"/>
      <c r="J96" s="105"/>
      <c r="K96" s="105"/>
      <c r="L96" s="95"/>
      <c r="M96" s="82" t="s">
        <v>471</v>
      </c>
      <c r="N96" s="95">
        <v>7</v>
      </c>
      <c r="O96" s="95">
        <v>0</v>
      </c>
      <c r="P96" s="95">
        <v>0.1238</v>
      </c>
      <c r="Q96" s="95">
        <v>0.1207</v>
      </c>
      <c r="R96" s="95">
        <v>0.0031</v>
      </c>
      <c r="S96" s="95">
        <v>0.4028</v>
      </c>
      <c r="T96" s="95">
        <v>0.4008</v>
      </c>
      <c r="U96" s="95">
        <v>0.002</v>
      </c>
      <c r="V96" s="95" t="s">
        <v>472</v>
      </c>
      <c r="W96" s="95" t="s">
        <v>473</v>
      </c>
      <c r="X96" s="95" t="s">
        <v>73</v>
      </c>
      <c r="Y96" s="95" t="s">
        <v>74</v>
      </c>
      <c r="Z96" s="103"/>
    </row>
    <row r="97" s="10" customFormat="1" ht="63" customHeight="1" spans="1:26">
      <c r="A97" s="70"/>
      <c r="B97" s="72" t="s">
        <v>486</v>
      </c>
      <c r="C97" s="64" t="s">
        <v>38</v>
      </c>
      <c r="D97" s="64" t="s">
        <v>39</v>
      </c>
      <c r="E97" s="64" t="s">
        <v>487</v>
      </c>
      <c r="F97" s="66" t="s">
        <v>488</v>
      </c>
      <c r="G97" s="83">
        <v>80.36</v>
      </c>
      <c r="H97" s="68">
        <v>80.36</v>
      </c>
      <c r="I97" s="68"/>
      <c r="J97" s="105"/>
      <c r="K97" s="105"/>
      <c r="L97" s="95"/>
      <c r="M97" s="82" t="s">
        <v>471</v>
      </c>
      <c r="N97" s="95">
        <v>12</v>
      </c>
      <c r="O97" s="95">
        <v>0</v>
      </c>
      <c r="P97" s="95">
        <v>0.0985</v>
      </c>
      <c r="Q97" s="95">
        <v>0.0964</v>
      </c>
      <c r="R97" s="95">
        <v>0.0024</v>
      </c>
      <c r="S97" s="95">
        <v>1.0072</v>
      </c>
      <c r="T97" s="95">
        <v>1.0037</v>
      </c>
      <c r="U97" s="95">
        <v>0.0035</v>
      </c>
      <c r="V97" s="95" t="s">
        <v>472</v>
      </c>
      <c r="W97" s="95" t="s">
        <v>473</v>
      </c>
      <c r="X97" s="95" t="s">
        <v>133</v>
      </c>
      <c r="Y97" s="95" t="s">
        <v>134</v>
      </c>
      <c r="Z97" s="103"/>
    </row>
    <row r="98" s="10" customFormat="1" ht="63" customHeight="1" spans="1:26">
      <c r="A98" s="70"/>
      <c r="B98" s="72" t="s">
        <v>489</v>
      </c>
      <c r="C98" s="64" t="s">
        <v>38</v>
      </c>
      <c r="D98" s="64" t="s">
        <v>39</v>
      </c>
      <c r="E98" s="64" t="s">
        <v>490</v>
      </c>
      <c r="F98" s="66" t="s">
        <v>491</v>
      </c>
      <c r="G98" s="83">
        <v>15.2</v>
      </c>
      <c r="H98" s="68">
        <v>15.2</v>
      </c>
      <c r="I98" s="68"/>
      <c r="J98" s="105"/>
      <c r="K98" s="105"/>
      <c r="L98" s="95"/>
      <c r="M98" s="82" t="s">
        <v>471</v>
      </c>
      <c r="N98" s="95">
        <v>2</v>
      </c>
      <c r="O98" s="95">
        <v>0</v>
      </c>
      <c r="P98" s="95">
        <v>0.1254</v>
      </c>
      <c r="Q98" s="95">
        <v>0.1243</v>
      </c>
      <c r="R98" s="95">
        <v>0.00110000000000002</v>
      </c>
      <c r="S98" s="95">
        <v>0.3426</v>
      </c>
      <c r="T98" s="95">
        <v>0.3398</v>
      </c>
      <c r="U98" s="95">
        <v>0.00280000000000002</v>
      </c>
      <c r="V98" s="95" t="s">
        <v>472</v>
      </c>
      <c r="W98" s="95" t="s">
        <v>473</v>
      </c>
      <c r="X98" s="95" t="s">
        <v>83</v>
      </c>
      <c r="Y98" s="95" t="s">
        <v>84</v>
      </c>
      <c r="Z98" s="103"/>
    </row>
    <row r="99" s="10" customFormat="1" ht="63" customHeight="1" spans="1:26">
      <c r="A99" s="70"/>
      <c r="B99" s="72" t="s">
        <v>492</v>
      </c>
      <c r="C99" s="64" t="s">
        <v>38</v>
      </c>
      <c r="D99" s="64" t="s">
        <v>39</v>
      </c>
      <c r="E99" s="64" t="s">
        <v>493</v>
      </c>
      <c r="F99" s="66" t="s">
        <v>494</v>
      </c>
      <c r="G99" s="83">
        <v>40</v>
      </c>
      <c r="H99" s="68">
        <v>40</v>
      </c>
      <c r="I99" s="68"/>
      <c r="J99" s="105"/>
      <c r="K99" s="105"/>
      <c r="L99" s="95"/>
      <c r="M99" s="82" t="s">
        <v>471</v>
      </c>
      <c r="N99" s="95">
        <v>3</v>
      </c>
      <c r="O99" s="95">
        <v>0</v>
      </c>
      <c r="P99" s="95">
        <v>0.1025</v>
      </c>
      <c r="Q99" s="95">
        <v>0.1037</v>
      </c>
      <c r="R99" s="95">
        <v>0.0012</v>
      </c>
      <c r="S99" s="95">
        <v>0.2281</v>
      </c>
      <c r="T99" s="95">
        <v>0.227</v>
      </c>
      <c r="U99" s="95">
        <v>0.0011</v>
      </c>
      <c r="V99" s="95" t="s">
        <v>472</v>
      </c>
      <c r="W99" s="95" t="s">
        <v>473</v>
      </c>
      <c r="X99" s="95" t="s">
        <v>123</v>
      </c>
      <c r="Y99" s="95" t="s">
        <v>124</v>
      </c>
      <c r="Z99" s="103"/>
    </row>
    <row r="100" s="10" customFormat="1" ht="63" customHeight="1" spans="1:26">
      <c r="A100" s="70"/>
      <c r="B100" s="72" t="s">
        <v>495</v>
      </c>
      <c r="C100" s="64" t="s">
        <v>38</v>
      </c>
      <c r="D100" s="64" t="s">
        <v>39</v>
      </c>
      <c r="E100" s="64" t="s">
        <v>496</v>
      </c>
      <c r="F100" s="66" t="s">
        <v>497</v>
      </c>
      <c r="G100" s="83">
        <v>72.78</v>
      </c>
      <c r="H100" s="68">
        <v>72.78</v>
      </c>
      <c r="I100" s="68"/>
      <c r="J100" s="105"/>
      <c r="K100" s="105"/>
      <c r="L100" s="95"/>
      <c r="M100" s="82" t="s">
        <v>471</v>
      </c>
      <c r="N100" s="95">
        <v>6</v>
      </c>
      <c r="O100" s="95">
        <v>0</v>
      </c>
      <c r="P100" s="95">
        <v>0.105</v>
      </c>
      <c r="Q100" s="95">
        <v>0.4047</v>
      </c>
      <c r="R100" s="95">
        <v>0.0003</v>
      </c>
      <c r="S100" s="95">
        <v>0.3764</v>
      </c>
      <c r="T100" s="95">
        <v>0.375</v>
      </c>
      <c r="U100" s="95">
        <v>0.0014</v>
      </c>
      <c r="V100" s="95" t="s">
        <v>472</v>
      </c>
      <c r="W100" s="95" t="s">
        <v>473</v>
      </c>
      <c r="X100" s="95" t="s">
        <v>128</v>
      </c>
      <c r="Y100" s="95" t="s">
        <v>129</v>
      </c>
      <c r="Z100" s="103"/>
    </row>
    <row r="101" s="10" customFormat="1" ht="83" customHeight="1" spans="1:26">
      <c r="A101" s="70"/>
      <c r="B101" s="72" t="s">
        <v>498</v>
      </c>
      <c r="C101" s="64" t="s">
        <v>38</v>
      </c>
      <c r="D101" s="64" t="s">
        <v>39</v>
      </c>
      <c r="E101" s="64" t="s">
        <v>499</v>
      </c>
      <c r="F101" s="66" t="s">
        <v>500</v>
      </c>
      <c r="G101" s="83">
        <v>144.8</v>
      </c>
      <c r="H101" s="68">
        <v>144.8</v>
      </c>
      <c r="I101" s="68"/>
      <c r="J101" s="105"/>
      <c r="K101" s="105"/>
      <c r="L101" s="95"/>
      <c r="M101" s="82" t="s">
        <v>471</v>
      </c>
      <c r="N101" s="95">
        <v>5</v>
      </c>
      <c r="O101" s="95">
        <v>0</v>
      </c>
      <c r="P101" s="95">
        <v>0.1075</v>
      </c>
      <c r="Q101" s="95">
        <v>0.1073</v>
      </c>
      <c r="R101" s="95">
        <v>0.0002</v>
      </c>
      <c r="S101" s="95">
        <v>0.3684</v>
      </c>
      <c r="T101" s="95">
        <v>0.367</v>
      </c>
      <c r="U101" s="95">
        <v>0.0014</v>
      </c>
      <c r="V101" s="95" t="s">
        <v>472</v>
      </c>
      <c r="W101" s="95" t="s">
        <v>473</v>
      </c>
      <c r="X101" s="95" t="s">
        <v>97</v>
      </c>
      <c r="Y101" s="95" t="s">
        <v>98</v>
      </c>
      <c r="Z101" s="103"/>
    </row>
    <row r="102" s="10" customFormat="1" ht="63" customHeight="1" spans="1:26">
      <c r="A102" s="70"/>
      <c r="B102" s="72" t="s">
        <v>501</v>
      </c>
      <c r="C102" s="64" t="s">
        <v>38</v>
      </c>
      <c r="D102" s="64" t="s">
        <v>39</v>
      </c>
      <c r="E102" s="64" t="s">
        <v>502</v>
      </c>
      <c r="F102" s="66" t="s">
        <v>503</v>
      </c>
      <c r="G102" s="83">
        <v>26.6</v>
      </c>
      <c r="H102" s="68">
        <v>26.6</v>
      </c>
      <c r="I102" s="68"/>
      <c r="J102" s="105"/>
      <c r="K102" s="105"/>
      <c r="L102" s="95"/>
      <c r="M102" s="82" t="s">
        <v>471</v>
      </c>
      <c r="N102" s="95">
        <v>2</v>
      </c>
      <c r="O102" s="95">
        <v>0</v>
      </c>
      <c r="P102" s="95">
        <v>0.105</v>
      </c>
      <c r="Q102" s="95">
        <v>0.1044</v>
      </c>
      <c r="R102" s="95">
        <v>0.0006</v>
      </c>
      <c r="S102" s="95">
        <v>0.3299</v>
      </c>
      <c r="T102" s="95">
        <v>0.329</v>
      </c>
      <c r="U102" s="95">
        <v>0.0009</v>
      </c>
      <c r="V102" s="95" t="s">
        <v>472</v>
      </c>
      <c r="W102" s="95" t="s">
        <v>473</v>
      </c>
      <c r="X102" s="95" t="s">
        <v>58</v>
      </c>
      <c r="Y102" s="95" t="s">
        <v>59</v>
      </c>
      <c r="Z102" s="103"/>
    </row>
    <row r="103" s="10" customFormat="1" ht="63" customHeight="1" spans="1:26">
      <c r="A103" s="70"/>
      <c r="B103" s="72" t="s">
        <v>504</v>
      </c>
      <c r="C103" s="64" t="s">
        <v>38</v>
      </c>
      <c r="D103" s="64" t="s">
        <v>39</v>
      </c>
      <c r="E103" s="64" t="s">
        <v>505</v>
      </c>
      <c r="F103" s="66" t="s">
        <v>506</v>
      </c>
      <c r="G103" s="83">
        <v>61.272</v>
      </c>
      <c r="H103" s="68">
        <v>61.272</v>
      </c>
      <c r="I103" s="68"/>
      <c r="J103" s="105"/>
      <c r="K103" s="105"/>
      <c r="L103" s="95"/>
      <c r="M103" s="82" t="s">
        <v>471</v>
      </c>
      <c r="N103" s="95">
        <v>6</v>
      </c>
      <c r="O103" s="95">
        <v>0</v>
      </c>
      <c r="P103" s="95">
        <v>0.1098</v>
      </c>
      <c r="Q103" s="95">
        <v>0.1075</v>
      </c>
      <c r="R103" s="95">
        <v>0.0023</v>
      </c>
      <c r="S103" s="95">
        <v>0.3164</v>
      </c>
      <c r="T103" s="95">
        <v>0.206</v>
      </c>
      <c r="U103" s="95">
        <v>0.0104</v>
      </c>
      <c r="V103" s="95" t="s">
        <v>472</v>
      </c>
      <c r="W103" s="95" t="s">
        <v>473</v>
      </c>
      <c r="X103" s="95" t="s">
        <v>108</v>
      </c>
      <c r="Y103" s="95" t="s">
        <v>109</v>
      </c>
      <c r="Z103" s="103"/>
    </row>
    <row r="104" s="10" customFormat="1" ht="63" customHeight="1" spans="1:26">
      <c r="A104" s="70"/>
      <c r="B104" s="72" t="s">
        <v>507</v>
      </c>
      <c r="C104" s="64" t="s">
        <v>38</v>
      </c>
      <c r="D104" s="64" t="s">
        <v>39</v>
      </c>
      <c r="E104" s="64" t="s">
        <v>508</v>
      </c>
      <c r="F104" s="66" t="s">
        <v>509</v>
      </c>
      <c r="G104" s="83">
        <v>11.36</v>
      </c>
      <c r="H104" s="68">
        <v>11.36</v>
      </c>
      <c r="I104" s="68"/>
      <c r="J104" s="105"/>
      <c r="K104" s="105"/>
      <c r="L104" s="95"/>
      <c r="M104" s="82" t="s">
        <v>471</v>
      </c>
      <c r="N104" s="95">
        <v>1</v>
      </c>
      <c r="O104" s="95">
        <v>0</v>
      </c>
      <c r="P104" s="95">
        <v>0.1098</v>
      </c>
      <c r="Q104" s="95">
        <v>0.1025</v>
      </c>
      <c r="R104" s="95">
        <v>0.0073</v>
      </c>
      <c r="S104" s="95">
        <v>0.242</v>
      </c>
      <c r="T104" s="95">
        <v>0.236</v>
      </c>
      <c r="U104" s="95">
        <v>0.00600000000000001</v>
      </c>
      <c r="V104" s="95" t="s">
        <v>472</v>
      </c>
      <c r="W104" s="95" t="s">
        <v>473</v>
      </c>
      <c r="X104" s="95" t="s">
        <v>113</v>
      </c>
      <c r="Y104" s="95" t="s">
        <v>114</v>
      </c>
      <c r="Z104" s="103"/>
    </row>
    <row r="105" s="10" customFormat="1" ht="63" customHeight="1" spans="1:26">
      <c r="A105" s="70"/>
      <c r="B105" s="72" t="s">
        <v>510</v>
      </c>
      <c r="C105" s="64" t="s">
        <v>38</v>
      </c>
      <c r="D105" s="64" t="s">
        <v>39</v>
      </c>
      <c r="E105" s="64" t="s">
        <v>511</v>
      </c>
      <c r="F105" s="66" t="s">
        <v>512</v>
      </c>
      <c r="G105" s="83">
        <v>40.8</v>
      </c>
      <c r="H105" s="68">
        <v>40.8</v>
      </c>
      <c r="I105" s="68"/>
      <c r="J105" s="105"/>
      <c r="K105" s="105"/>
      <c r="L105" s="95"/>
      <c r="M105" s="82" t="s">
        <v>471</v>
      </c>
      <c r="N105" s="95">
        <v>4</v>
      </c>
      <c r="O105" s="95">
        <v>1</v>
      </c>
      <c r="P105" s="95">
        <v>0.106</v>
      </c>
      <c r="Q105" s="95">
        <v>0.1037</v>
      </c>
      <c r="R105" s="95">
        <v>0.0023</v>
      </c>
      <c r="S105" s="95">
        <v>0.2798</v>
      </c>
      <c r="T105" s="95">
        <v>0.275</v>
      </c>
      <c r="U105" s="95">
        <v>0.0048</v>
      </c>
      <c r="V105" s="95" t="s">
        <v>472</v>
      </c>
      <c r="W105" s="95" t="s">
        <v>473</v>
      </c>
      <c r="X105" s="95" t="s">
        <v>93</v>
      </c>
      <c r="Y105" s="95" t="s">
        <v>94</v>
      </c>
      <c r="Z105" s="103"/>
    </row>
    <row r="106" s="10" customFormat="1" ht="63" customHeight="1" spans="1:26">
      <c r="A106" s="70"/>
      <c r="B106" s="72" t="s">
        <v>513</v>
      </c>
      <c r="C106" s="64" t="s">
        <v>38</v>
      </c>
      <c r="D106" s="64" t="s">
        <v>39</v>
      </c>
      <c r="E106" s="64" t="s">
        <v>514</v>
      </c>
      <c r="F106" s="66" t="s">
        <v>515</v>
      </c>
      <c r="G106" s="83">
        <v>40</v>
      </c>
      <c r="H106" s="68">
        <v>40</v>
      </c>
      <c r="I106" s="68"/>
      <c r="J106" s="105"/>
      <c r="K106" s="105"/>
      <c r="L106" s="95"/>
      <c r="M106" s="82" t="s">
        <v>471</v>
      </c>
      <c r="N106" s="95">
        <v>2</v>
      </c>
      <c r="O106" s="95">
        <v>0</v>
      </c>
      <c r="P106" s="95">
        <v>0.0237</v>
      </c>
      <c r="Q106" s="95">
        <v>0.023</v>
      </c>
      <c r="R106" s="95">
        <v>0.000699999999999999</v>
      </c>
      <c r="S106" s="95">
        <v>0.3341</v>
      </c>
      <c r="T106" s="95">
        <v>0.324</v>
      </c>
      <c r="U106" s="95">
        <v>0.0101</v>
      </c>
      <c r="V106" s="95" t="s">
        <v>472</v>
      </c>
      <c r="W106" s="95" t="s">
        <v>473</v>
      </c>
      <c r="X106" s="95" t="s">
        <v>88</v>
      </c>
      <c r="Y106" s="95" t="s">
        <v>89</v>
      </c>
      <c r="Z106" s="103"/>
    </row>
    <row r="107" s="10" customFormat="1" ht="63" customHeight="1" spans="1:26">
      <c r="A107" s="70"/>
      <c r="B107" s="72" t="s">
        <v>516</v>
      </c>
      <c r="C107" s="64" t="s">
        <v>38</v>
      </c>
      <c r="D107" s="64" t="s">
        <v>39</v>
      </c>
      <c r="E107" s="64" t="s">
        <v>517</v>
      </c>
      <c r="F107" s="66" t="s">
        <v>518</v>
      </c>
      <c r="G107" s="83">
        <v>25.04</v>
      </c>
      <c r="H107" s="68">
        <v>25.04</v>
      </c>
      <c r="I107" s="68"/>
      <c r="J107" s="105"/>
      <c r="K107" s="105"/>
      <c r="L107" s="95"/>
      <c r="M107" s="82" t="s">
        <v>471</v>
      </c>
      <c r="N107" s="95">
        <v>1</v>
      </c>
      <c r="O107" s="95">
        <v>0</v>
      </c>
      <c r="P107" s="95">
        <v>0.03192</v>
      </c>
      <c r="Q107" s="95">
        <v>0.0307</v>
      </c>
      <c r="R107" s="95">
        <v>0.00122</v>
      </c>
      <c r="S107" s="95">
        <v>0.2675</v>
      </c>
      <c r="T107" s="95">
        <v>0.2541</v>
      </c>
      <c r="U107" s="95">
        <v>0.0134</v>
      </c>
      <c r="V107" s="95" t="s">
        <v>472</v>
      </c>
      <c r="W107" s="95" t="s">
        <v>473</v>
      </c>
      <c r="X107" s="95" t="s">
        <v>118</v>
      </c>
      <c r="Y107" s="95" t="s">
        <v>119</v>
      </c>
      <c r="Z107" s="103"/>
    </row>
    <row r="108" s="6" customFormat="1" ht="99" customHeight="1" spans="1:26">
      <c r="A108" s="58">
        <v>11</v>
      </c>
      <c r="B108" s="59" t="s">
        <v>519</v>
      </c>
      <c r="C108" s="58" t="s">
        <v>38</v>
      </c>
      <c r="D108" s="58" t="s">
        <v>39</v>
      </c>
      <c r="E108" s="58" t="s">
        <v>520</v>
      </c>
      <c r="F108" s="61" t="s">
        <v>521</v>
      </c>
      <c r="G108" s="81">
        <f>SUM(H108:K108)</f>
        <v>210</v>
      </c>
      <c r="H108" s="81">
        <v>210</v>
      </c>
      <c r="I108" s="93">
        <v>0</v>
      </c>
      <c r="J108" s="93">
        <v>0</v>
      </c>
      <c r="K108" s="93">
        <v>0</v>
      </c>
      <c r="L108" s="60" t="s">
        <v>143</v>
      </c>
      <c r="M108" s="94" t="s">
        <v>522</v>
      </c>
      <c r="N108" s="60">
        <v>1</v>
      </c>
      <c r="O108" s="60">
        <v>0</v>
      </c>
      <c r="P108" s="60">
        <v>0.0066</v>
      </c>
      <c r="Q108" s="60">
        <v>0.0045</v>
      </c>
      <c r="R108" s="60">
        <v>0.0021</v>
      </c>
      <c r="S108" s="60">
        <v>0.0288</v>
      </c>
      <c r="T108" s="60">
        <v>0.0185</v>
      </c>
      <c r="U108" s="60">
        <v>0.0103</v>
      </c>
      <c r="V108" s="60" t="s">
        <v>44</v>
      </c>
      <c r="W108" s="58" t="s">
        <v>45</v>
      </c>
      <c r="X108" s="60" t="s">
        <v>523</v>
      </c>
      <c r="Y108" s="60" t="s">
        <v>524</v>
      </c>
      <c r="Z108" s="103" t="s">
        <v>525</v>
      </c>
    </row>
    <row r="109" s="3" customFormat="1" ht="39" customHeight="1" spans="1:26">
      <c r="A109" s="53" t="s">
        <v>526</v>
      </c>
      <c r="B109" s="54"/>
      <c r="C109" s="55"/>
      <c r="D109" s="55"/>
      <c r="E109" s="56"/>
      <c r="F109" s="79"/>
      <c r="G109" s="80">
        <f>SUM(H109:K109)</f>
        <v>1360</v>
      </c>
      <c r="H109" s="80">
        <f>SUM(H110,H129)</f>
        <v>1000</v>
      </c>
      <c r="I109" s="80">
        <f>SUM(I110,I129)</f>
        <v>360</v>
      </c>
      <c r="J109" s="80">
        <f>SUM(J110,J129)</f>
        <v>0</v>
      </c>
      <c r="K109" s="80">
        <f>SUM(K110,K129)</f>
        <v>0</v>
      </c>
      <c r="L109" s="91"/>
      <c r="M109" s="92"/>
      <c r="N109" s="91"/>
      <c r="O109" s="91"/>
      <c r="P109" s="91"/>
      <c r="Q109" s="91"/>
      <c r="R109" s="91"/>
      <c r="S109" s="91"/>
      <c r="T109" s="91"/>
      <c r="U109" s="91"/>
      <c r="V109" s="91"/>
      <c r="W109" s="91"/>
      <c r="X109" s="91"/>
      <c r="Y109" s="91"/>
      <c r="Z109" s="91"/>
    </row>
    <row r="110" s="4" customFormat="1" ht="86" customHeight="1" spans="1:26">
      <c r="A110" s="58">
        <v>12</v>
      </c>
      <c r="B110" s="59" t="s">
        <v>527</v>
      </c>
      <c r="C110" s="60" t="s">
        <v>38</v>
      </c>
      <c r="D110" s="60" t="s">
        <v>39</v>
      </c>
      <c r="E110" s="60" t="s">
        <v>40</v>
      </c>
      <c r="F110" s="61" t="s">
        <v>528</v>
      </c>
      <c r="G110" s="81">
        <f>SUM(H110:K110)</f>
        <v>1000</v>
      </c>
      <c r="H110" s="81">
        <f>SUM(H111:H128)</f>
        <v>1000</v>
      </c>
      <c r="I110" s="63">
        <v>0</v>
      </c>
      <c r="J110" s="93">
        <v>0</v>
      </c>
      <c r="K110" s="93">
        <v>0</v>
      </c>
      <c r="L110" s="60" t="s">
        <v>143</v>
      </c>
      <c r="M110" s="94" t="s">
        <v>529</v>
      </c>
      <c r="N110" s="60">
        <v>187</v>
      </c>
      <c r="O110" s="60">
        <v>90</v>
      </c>
      <c r="P110" s="60">
        <v>0.45</v>
      </c>
      <c r="Q110" s="60">
        <v>0.1615</v>
      </c>
      <c r="R110" s="60">
        <v>0.2885</v>
      </c>
      <c r="S110" s="60">
        <v>1.98225</v>
      </c>
      <c r="T110" s="60">
        <v>0.71915</v>
      </c>
      <c r="U110" s="60">
        <v>1.2631</v>
      </c>
      <c r="V110" s="60" t="s">
        <v>44</v>
      </c>
      <c r="W110" s="58" t="s">
        <v>45</v>
      </c>
      <c r="X110" s="60" t="s">
        <v>331</v>
      </c>
      <c r="Y110" s="60" t="s">
        <v>332</v>
      </c>
      <c r="Z110" s="103" t="s">
        <v>530</v>
      </c>
    </row>
    <row r="111" s="4" customFormat="1" ht="86" customHeight="1" spans="1:26">
      <c r="A111" s="58"/>
      <c r="B111" s="72" t="s">
        <v>531</v>
      </c>
      <c r="C111" s="95" t="s">
        <v>38</v>
      </c>
      <c r="D111" s="95" t="s">
        <v>163</v>
      </c>
      <c r="E111" s="95" t="s">
        <v>532</v>
      </c>
      <c r="F111" s="66" t="s">
        <v>533</v>
      </c>
      <c r="G111" s="83">
        <v>65</v>
      </c>
      <c r="H111" s="83">
        <v>65</v>
      </c>
      <c r="I111" s="68"/>
      <c r="J111" s="105"/>
      <c r="K111" s="105"/>
      <c r="L111" s="95"/>
      <c r="M111" s="82" t="s">
        <v>529</v>
      </c>
      <c r="N111" s="95">
        <v>14</v>
      </c>
      <c r="O111" s="95">
        <v>2</v>
      </c>
      <c r="P111" s="95">
        <v>0.061</v>
      </c>
      <c r="Q111" s="95">
        <v>0.0272</v>
      </c>
      <c r="R111" s="95">
        <v>0.0338</v>
      </c>
      <c r="S111" s="95">
        <v>0.2465</v>
      </c>
      <c r="T111" s="95">
        <v>0.1094</v>
      </c>
      <c r="U111" s="95">
        <v>0.1371</v>
      </c>
      <c r="V111" s="95" t="s">
        <v>44</v>
      </c>
      <c r="W111" s="64" t="s">
        <v>45</v>
      </c>
      <c r="X111" s="95" t="s">
        <v>389</v>
      </c>
      <c r="Y111" s="95" t="s">
        <v>390</v>
      </c>
      <c r="Z111" s="103"/>
    </row>
    <row r="112" s="4" customFormat="1" ht="86" customHeight="1" spans="1:26">
      <c r="A112" s="58"/>
      <c r="B112" s="72" t="s">
        <v>534</v>
      </c>
      <c r="C112" s="95" t="s">
        <v>38</v>
      </c>
      <c r="D112" s="95" t="s">
        <v>163</v>
      </c>
      <c r="E112" s="95" t="s">
        <v>535</v>
      </c>
      <c r="F112" s="66" t="s">
        <v>536</v>
      </c>
      <c r="G112" s="83">
        <v>45</v>
      </c>
      <c r="H112" s="83">
        <v>45</v>
      </c>
      <c r="I112" s="68"/>
      <c r="J112" s="105"/>
      <c r="K112" s="105"/>
      <c r="L112" s="95"/>
      <c r="M112" s="82" t="s">
        <v>529</v>
      </c>
      <c r="N112" s="95">
        <v>12</v>
      </c>
      <c r="O112" s="95">
        <v>0</v>
      </c>
      <c r="P112" s="95">
        <v>0.0161</v>
      </c>
      <c r="Q112" s="95">
        <v>0.005</v>
      </c>
      <c r="R112" s="95">
        <v>0.0111</v>
      </c>
      <c r="S112" s="95">
        <v>0.0724</v>
      </c>
      <c r="T112" s="95">
        <v>0.0225</v>
      </c>
      <c r="U112" s="95">
        <v>0.0499</v>
      </c>
      <c r="V112" s="95" t="s">
        <v>44</v>
      </c>
      <c r="W112" s="64" t="s">
        <v>45</v>
      </c>
      <c r="X112" s="95" t="s">
        <v>437</v>
      </c>
      <c r="Y112" s="95" t="s">
        <v>537</v>
      </c>
      <c r="Z112" s="103"/>
    </row>
    <row r="113" s="4" customFormat="1" ht="86" customHeight="1" spans="1:26">
      <c r="A113" s="58"/>
      <c r="B113" s="72" t="s">
        <v>538</v>
      </c>
      <c r="C113" s="95" t="s">
        <v>38</v>
      </c>
      <c r="D113" s="95" t="s">
        <v>163</v>
      </c>
      <c r="E113" s="95" t="s">
        <v>539</v>
      </c>
      <c r="F113" s="66" t="s">
        <v>540</v>
      </c>
      <c r="G113" s="83">
        <v>65</v>
      </c>
      <c r="H113" s="83">
        <v>65</v>
      </c>
      <c r="I113" s="68"/>
      <c r="J113" s="105"/>
      <c r="K113" s="105"/>
      <c r="L113" s="95"/>
      <c r="M113" s="82" t="s">
        <v>529</v>
      </c>
      <c r="N113" s="95">
        <v>14</v>
      </c>
      <c r="O113" s="95">
        <v>2</v>
      </c>
      <c r="P113" s="95">
        <v>0.0513</v>
      </c>
      <c r="Q113" s="95">
        <v>0.0204</v>
      </c>
      <c r="R113" s="95">
        <v>0.0309</v>
      </c>
      <c r="S113" s="95">
        <v>0.2308</v>
      </c>
      <c r="T113" s="95">
        <v>0.0918</v>
      </c>
      <c r="U113" s="95">
        <v>0.139</v>
      </c>
      <c r="V113" s="95" t="s">
        <v>44</v>
      </c>
      <c r="W113" s="64" t="s">
        <v>45</v>
      </c>
      <c r="X113" s="95" t="s">
        <v>395</v>
      </c>
      <c r="Y113" s="95" t="s">
        <v>541</v>
      </c>
      <c r="Z113" s="103"/>
    </row>
    <row r="114" s="4" customFormat="1" ht="86" customHeight="1" spans="1:26">
      <c r="A114" s="58"/>
      <c r="B114" s="72" t="s">
        <v>542</v>
      </c>
      <c r="C114" s="95" t="s">
        <v>38</v>
      </c>
      <c r="D114" s="95" t="s">
        <v>163</v>
      </c>
      <c r="E114" s="95" t="s">
        <v>543</v>
      </c>
      <c r="F114" s="66" t="s">
        <v>544</v>
      </c>
      <c r="G114" s="83">
        <v>67</v>
      </c>
      <c r="H114" s="83">
        <v>67</v>
      </c>
      <c r="I114" s="68"/>
      <c r="J114" s="105"/>
      <c r="K114" s="105"/>
      <c r="L114" s="95"/>
      <c r="M114" s="82" t="s">
        <v>529</v>
      </c>
      <c r="N114" s="95">
        <v>9</v>
      </c>
      <c r="O114" s="95">
        <v>4</v>
      </c>
      <c r="P114" s="95">
        <v>0.0217</v>
      </c>
      <c r="Q114" s="95">
        <v>0.0089</v>
      </c>
      <c r="R114" s="95">
        <v>0.0128</v>
      </c>
      <c r="S114" s="95">
        <v>0.0981</v>
      </c>
      <c r="T114" s="95">
        <v>0.0405</v>
      </c>
      <c r="U114" s="95">
        <v>0.0576</v>
      </c>
      <c r="V114" s="95" t="s">
        <v>44</v>
      </c>
      <c r="W114" s="64" t="s">
        <v>45</v>
      </c>
      <c r="X114" s="95" t="s">
        <v>401</v>
      </c>
      <c r="Y114" s="95" t="s">
        <v>402</v>
      </c>
      <c r="Z114" s="103"/>
    </row>
    <row r="115" s="4" customFormat="1" ht="86" customHeight="1" spans="1:26">
      <c r="A115" s="58"/>
      <c r="B115" s="72" t="s">
        <v>545</v>
      </c>
      <c r="C115" s="95" t="s">
        <v>38</v>
      </c>
      <c r="D115" s="95" t="s">
        <v>163</v>
      </c>
      <c r="E115" s="95" t="s">
        <v>546</v>
      </c>
      <c r="F115" s="66" t="s">
        <v>547</v>
      </c>
      <c r="G115" s="83">
        <v>55</v>
      </c>
      <c r="H115" s="83">
        <v>55</v>
      </c>
      <c r="I115" s="68"/>
      <c r="J115" s="105"/>
      <c r="K115" s="105"/>
      <c r="L115" s="95"/>
      <c r="M115" s="82" t="s">
        <v>529</v>
      </c>
      <c r="N115" s="95">
        <v>7</v>
      </c>
      <c r="O115" s="95">
        <v>5</v>
      </c>
      <c r="P115" s="95">
        <v>0.0208</v>
      </c>
      <c r="Q115" s="95">
        <v>0.0072</v>
      </c>
      <c r="R115" s="95">
        <v>0.0136</v>
      </c>
      <c r="S115" s="95">
        <v>0.0936</v>
      </c>
      <c r="T115" s="95">
        <v>0.0324</v>
      </c>
      <c r="U115" s="95">
        <v>0.0612</v>
      </c>
      <c r="V115" s="95" t="s">
        <v>44</v>
      </c>
      <c r="W115" s="64" t="s">
        <v>45</v>
      </c>
      <c r="X115" s="95" t="s">
        <v>407</v>
      </c>
      <c r="Y115" s="95" t="s">
        <v>408</v>
      </c>
      <c r="Z115" s="103"/>
    </row>
    <row r="116" s="4" customFormat="1" ht="86" customHeight="1" spans="1:26">
      <c r="A116" s="58"/>
      <c r="B116" s="72" t="s">
        <v>548</v>
      </c>
      <c r="C116" s="95" t="s">
        <v>38</v>
      </c>
      <c r="D116" s="95" t="s">
        <v>163</v>
      </c>
      <c r="E116" s="95" t="s">
        <v>549</v>
      </c>
      <c r="F116" s="66" t="s">
        <v>550</v>
      </c>
      <c r="G116" s="83">
        <v>72</v>
      </c>
      <c r="H116" s="83">
        <v>72</v>
      </c>
      <c r="I116" s="68"/>
      <c r="J116" s="105"/>
      <c r="K116" s="105"/>
      <c r="L116" s="95"/>
      <c r="M116" s="82" t="s">
        <v>529</v>
      </c>
      <c r="N116" s="95">
        <v>5</v>
      </c>
      <c r="O116" s="95">
        <v>11</v>
      </c>
      <c r="P116" s="95">
        <v>0.018</v>
      </c>
      <c r="Q116" s="95">
        <v>0.0026</v>
      </c>
      <c r="R116" s="95">
        <v>0.0154</v>
      </c>
      <c r="S116" s="95">
        <v>0.081</v>
      </c>
      <c r="T116" s="95">
        <v>0.0117</v>
      </c>
      <c r="U116" s="95">
        <v>0.0693</v>
      </c>
      <c r="V116" s="95" t="s">
        <v>44</v>
      </c>
      <c r="W116" s="64" t="s">
        <v>45</v>
      </c>
      <c r="X116" s="95" t="s">
        <v>350</v>
      </c>
      <c r="Y116" s="95" t="s">
        <v>351</v>
      </c>
      <c r="Z116" s="103"/>
    </row>
    <row r="117" s="4" customFormat="1" ht="86" customHeight="1" spans="1:26">
      <c r="A117" s="58"/>
      <c r="B117" s="72" t="s">
        <v>551</v>
      </c>
      <c r="C117" s="95" t="s">
        <v>38</v>
      </c>
      <c r="D117" s="95" t="s">
        <v>163</v>
      </c>
      <c r="E117" s="95" t="s">
        <v>552</v>
      </c>
      <c r="F117" s="66" t="s">
        <v>553</v>
      </c>
      <c r="G117" s="83">
        <v>57</v>
      </c>
      <c r="H117" s="83">
        <v>57</v>
      </c>
      <c r="I117" s="68"/>
      <c r="J117" s="105"/>
      <c r="K117" s="105"/>
      <c r="L117" s="95"/>
      <c r="M117" s="82" t="s">
        <v>529</v>
      </c>
      <c r="N117" s="95">
        <v>5</v>
      </c>
      <c r="O117" s="95">
        <v>2</v>
      </c>
      <c r="P117" s="95">
        <v>0.0726</v>
      </c>
      <c r="Q117" s="95">
        <v>0.0306</v>
      </c>
      <c r="R117" s="95">
        <v>0.042</v>
      </c>
      <c r="S117" s="95">
        <v>0.2917</v>
      </c>
      <c r="T117" s="95">
        <v>0.1227</v>
      </c>
      <c r="U117" s="95">
        <v>0.169</v>
      </c>
      <c r="V117" s="95" t="s">
        <v>44</v>
      </c>
      <c r="W117" s="64" t="s">
        <v>45</v>
      </c>
      <c r="X117" s="95" t="s">
        <v>431</v>
      </c>
      <c r="Y117" s="95" t="s">
        <v>432</v>
      </c>
      <c r="Z117" s="103"/>
    </row>
    <row r="118" s="4" customFormat="1" ht="86" customHeight="1" spans="1:26">
      <c r="A118" s="58"/>
      <c r="B118" s="72" t="s">
        <v>554</v>
      </c>
      <c r="C118" s="95" t="s">
        <v>38</v>
      </c>
      <c r="D118" s="95" t="s">
        <v>163</v>
      </c>
      <c r="E118" s="95" t="s">
        <v>555</v>
      </c>
      <c r="F118" s="66" t="s">
        <v>556</v>
      </c>
      <c r="G118" s="83">
        <v>55</v>
      </c>
      <c r="H118" s="83">
        <v>55</v>
      </c>
      <c r="I118" s="68"/>
      <c r="J118" s="105"/>
      <c r="K118" s="105"/>
      <c r="L118" s="95"/>
      <c r="M118" s="82" t="s">
        <v>529</v>
      </c>
      <c r="N118" s="95">
        <v>12</v>
      </c>
      <c r="O118" s="95">
        <v>0</v>
      </c>
      <c r="P118" s="95">
        <v>0.029</v>
      </c>
      <c r="Q118" s="95">
        <v>0.0088</v>
      </c>
      <c r="R118" s="95">
        <v>0.0202</v>
      </c>
      <c r="S118" s="95">
        <v>0.1305</v>
      </c>
      <c r="T118" s="95">
        <v>0.0396</v>
      </c>
      <c r="U118" s="95">
        <v>0.0909</v>
      </c>
      <c r="V118" s="95" t="s">
        <v>44</v>
      </c>
      <c r="W118" s="64" t="s">
        <v>45</v>
      </c>
      <c r="X118" s="95" t="s">
        <v>361</v>
      </c>
      <c r="Y118" s="95" t="s">
        <v>362</v>
      </c>
      <c r="Z118" s="103"/>
    </row>
    <row r="119" s="4" customFormat="1" ht="86" customHeight="1" spans="1:26">
      <c r="A119" s="58"/>
      <c r="B119" s="72" t="s">
        <v>557</v>
      </c>
      <c r="C119" s="95" t="s">
        <v>38</v>
      </c>
      <c r="D119" s="95" t="s">
        <v>163</v>
      </c>
      <c r="E119" s="95" t="s">
        <v>558</v>
      </c>
      <c r="F119" s="66" t="s">
        <v>559</v>
      </c>
      <c r="G119" s="83">
        <v>65</v>
      </c>
      <c r="H119" s="83">
        <v>65</v>
      </c>
      <c r="I119" s="68"/>
      <c r="J119" s="105"/>
      <c r="K119" s="105"/>
      <c r="L119" s="95"/>
      <c r="M119" s="82" t="s">
        <v>529</v>
      </c>
      <c r="N119" s="95">
        <v>7</v>
      </c>
      <c r="O119" s="95">
        <v>6</v>
      </c>
      <c r="P119" s="95">
        <v>0.0169</v>
      </c>
      <c r="Q119" s="95">
        <v>0.0043</v>
      </c>
      <c r="R119" s="95">
        <v>0.0126</v>
      </c>
      <c r="S119" s="95">
        <v>0.076</v>
      </c>
      <c r="T119" s="95">
        <v>0.0193</v>
      </c>
      <c r="U119" s="95">
        <v>0.0567</v>
      </c>
      <c r="V119" s="95" t="s">
        <v>44</v>
      </c>
      <c r="W119" s="64" t="s">
        <v>45</v>
      </c>
      <c r="X119" s="95" t="s">
        <v>419</v>
      </c>
      <c r="Y119" s="95" t="s">
        <v>420</v>
      </c>
      <c r="Z119" s="103"/>
    </row>
    <row r="120" s="4" customFormat="1" ht="86" customHeight="1" spans="1:26">
      <c r="A120" s="58"/>
      <c r="B120" s="72" t="s">
        <v>560</v>
      </c>
      <c r="C120" s="95" t="s">
        <v>38</v>
      </c>
      <c r="D120" s="95" t="s">
        <v>163</v>
      </c>
      <c r="E120" s="95" t="s">
        <v>561</v>
      </c>
      <c r="F120" s="66" t="s">
        <v>562</v>
      </c>
      <c r="G120" s="83">
        <v>55</v>
      </c>
      <c r="H120" s="83">
        <v>55</v>
      </c>
      <c r="I120" s="68"/>
      <c r="J120" s="105"/>
      <c r="K120" s="105"/>
      <c r="L120" s="95"/>
      <c r="M120" s="82" t="s">
        <v>529</v>
      </c>
      <c r="N120" s="95">
        <v>7</v>
      </c>
      <c r="O120" s="95">
        <v>14</v>
      </c>
      <c r="P120" s="95">
        <v>0.0606</v>
      </c>
      <c r="Q120" s="95">
        <v>0.0058</v>
      </c>
      <c r="R120" s="95">
        <v>0.0548</v>
      </c>
      <c r="S120" s="95">
        <v>0.2727</v>
      </c>
      <c r="T120" s="95">
        <v>0.0261</v>
      </c>
      <c r="U120" s="95">
        <v>0.2466</v>
      </c>
      <c r="V120" s="95" t="s">
        <v>44</v>
      </c>
      <c r="W120" s="64" t="s">
        <v>45</v>
      </c>
      <c r="X120" s="95" t="s">
        <v>338</v>
      </c>
      <c r="Y120" s="95" t="s">
        <v>339</v>
      </c>
      <c r="Z120" s="103"/>
    </row>
    <row r="121" s="4" customFormat="1" ht="86" customHeight="1" spans="1:26">
      <c r="A121" s="58"/>
      <c r="B121" s="72" t="s">
        <v>563</v>
      </c>
      <c r="C121" s="95" t="s">
        <v>38</v>
      </c>
      <c r="D121" s="95" t="s">
        <v>163</v>
      </c>
      <c r="E121" s="95" t="s">
        <v>564</v>
      </c>
      <c r="F121" s="66" t="s">
        <v>565</v>
      </c>
      <c r="G121" s="83">
        <v>45</v>
      </c>
      <c r="H121" s="83">
        <v>45</v>
      </c>
      <c r="I121" s="68"/>
      <c r="J121" s="105"/>
      <c r="K121" s="105"/>
      <c r="L121" s="95"/>
      <c r="M121" s="82" t="s">
        <v>529</v>
      </c>
      <c r="N121" s="95">
        <v>6</v>
      </c>
      <c r="O121" s="95">
        <v>7</v>
      </c>
      <c r="P121" s="95">
        <v>0.0382</v>
      </c>
      <c r="Q121" s="95">
        <v>0.0162</v>
      </c>
      <c r="R121" s="95">
        <v>0.022</v>
      </c>
      <c r="S121" s="95">
        <v>0.1719</v>
      </c>
      <c r="T121" s="95">
        <v>0.0729</v>
      </c>
      <c r="U121" s="95">
        <v>0.099</v>
      </c>
      <c r="V121" s="95" t="s">
        <v>44</v>
      </c>
      <c r="W121" s="64" t="s">
        <v>45</v>
      </c>
      <c r="X121" s="95" t="s">
        <v>344</v>
      </c>
      <c r="Y121" s="95" t="s">
        <v>345</v>
      </c>
      <c r="Z121" s="103"/>
    </row>
    <row r="122" s="4" customFormat="1" ht="86" customHeight="1" spans="1:26">
      <c r="A122" s="58"/>
      <c r="B122" s="72" t="s">
        <v>566</v>
      </c>
      <c r="C122" s="95" t="s">
        <v>38</v>
      </c>
      <c r="D122" s="95" t="s">
        <v>163</v>
      </c>
      <c r="E122" s="95" t="s">
        <v>567</v>
      </c>
      <c r="F122" s="66" t="s">
        <v>568</v>
      </c>
      <c r="G122" s="83">
        <v>42</v>
      </c>
      <c r="H122" s="83">
        <v>42</v>
      </c>
      <c r="I122" s="68"/>
      <c r="J122" s="105"/>
      <c r="K122" s="105"/>
      <c r="L122" s="95"/>
      <c r="M122" s="82" t="s">
        <v>529</v>
      </c>
      <c r="N122" s="95">
        <v>5</v>
      </c>
      <c r="O122" s="95">
        <v>16</v>
      </c>
      <c r="P122" s="95">
        <v>0.02</v>
      </c>
      <c r="Q122" s="95">
        <v>0.02</v>
      </c>
      <c r="R122" s="95">
        <v>0</v>
      </c>
      <c r="S122" s="95">
        <v>0.11</v>
      </c>
      <c r="T122" s="95">
        <v>0.11</v>
      </c>
      <c r="U122" s="95">
        <v>0</v>
      </c>
      <c r="V122" s="95" t="s">
        <v>44</v>
      </c>
      <c r="W122" s="64" t="s">
        <v>45</v>
      </c>
      <c r="X122" s="95" t="s">
        <v>356</v>
      </c>
      <c r="Y122" s="95" t="s">
        <v>357</v>
      </c>
      <c r="Z122" s="103"/>
    </row>
    <row r="123" s="4" customFormat="1" ht="86" customHeight="1" spans="1:26">
      <c r="A123" s="58"/>
      <c r="B123" s="72" t="s">
        <v>569</v>
      </c>
      <c r="C123" s="95" t="s">
        <v>38</v>
      </c>
      <c r="D123" s="95" t="s">
        <v>163</v>
      </c>
      <c r="E123" s="95" t="s">
        <v>410</v>
      </c>
      <c r="F123" s="66" t="s">
        <v>570</v>
      </c>
      <c r="G123" s="83">
        <v>55</v>
      </c>
      <c r="H123" s="83">
        <v>55</v>
      </c>
      <c r="I123" s="68"/>
      <c r="J123" s="105"/>
      <c r="K123" s="105"/>
      <c r="L123" s="95"/>
      <c r="M123" s="82" t="s">
        <v>529</v>
      </c>
      <c r="N123" s="95">
        <v>13</v>
      </c>
      <c r="O123" s="95">
        <v>5</v>
      </c>
      <c r="P123" s="95">
        <v>0.0022</v>
      </c>
      <c r="Q123" s="95">
        <v>0.0005</v>
      </c>
      <c r="R123" s="95">
        <v>0.0017</v>
      </c>
      <c r="S123" s="95">
        <v>0.01</v>
      </c>
      <c r="T123" s="95">
        <v>0.0023</v>
      </c>
      <c r="U123" s="95">
        <v>0.0077</v>
      </c>
      <c r="V123" s="95" t="s">
        <v>44</v>
      </c>
      <c r="W123" s="64" t="s">
        <v>45</v>
      </c>
      <c r="X123" s="95" t="s">
        <v>413</v>
      </c>
      <c r="Y123" s="95" t="s">
        <v>414</v>
      </c>
      <c r="Z123" s="103"/>
    </row>
    <row r="124" s="4" customFormat="1" ht="86" customHeight="1" spans="1:26">
      <c r="A124" s="58"/>
      <c r="B124" s="72" t="s">
        <v>571</v>
      </c>
      <c r="C124" s="95" t="s">
        <v>38</v>
      </c>
      <c r="D124" s="95" t="s">
        <v>163</v>
      </c>
      <c r="E124" s="95" t="s">
        <v>572</v>
      </c>
      <c r="F124" s="66" t="s">
        <v>573</v>
      </c>
      <c r="G124" s="83">
        <v>55</v>
      </c>
      <c r="H124" s="83">
        <v>55</v>
      </c>
      <c r="I124" s="68"/>
      <c r="J124" s="105"/>
      <c r="K124" s="105"/>
      <c r="L124" s="95"/>
      <c r="M124" s="82" t="s">
        <v>529</v>
      </c>
      <c r="N124" s="95">
        <v>23</v>
      </c>
      <c r="O124" s="95">
        <v>1</v>
      </c>
      <c r="P124" s="95">
        <v>0.0039</v>
      </c>
      <c r="Q124" s="95">
        <v>0.0009</v>
      </c>
      <c r="R124" s="95">
        <v>0.003</v>
      </c>
      <c r="S124" s="95">
        <v>0.01755</v>
      </c>
      <c r="T124" s="95">
        <v>0.00405</v>
      </c>
      <c r="U124" s="95">
        <v>0.0135</v>
      </c>
      <c r="V124" s="95" t="s">
        <v>44</v>
      </c>
      <c r="W124" s="64" t="s">
        <v>45</v>
      </c>
      <c r="X124" s="95" t="s">
        <v>367</v>
      </c>
      <c r="Y124" s="95" t="s">
        <v>368</v>
      </c>
      <c r="Z124" s="103"/>
    </row>
    <row r="125" s="4" customFormat="1" ht="86" customHeight="1" spans="1:26">
      <c r="A125" s="58"/>
      <c r="B125" s="72" t="s">
        <v>574</v>
      </c>
      <c r="C125" s="95" t="s">
        <v>38</v>
      </c>
      <c r="D125" s="95" t="s">
        <v>163</v>
      </c>
      <c r="E125" s="95" t="s">
        <v>370</v>
      </c>
      <c r="F125" s="66" t="s">
        <v>575</v>
      </c>
      <c r="G125" s="83">
        <v>45</v>
      </c>
      <c r="H125" s="83">
        <v>45</v>
      </c>
      <c r="I125" s="68"/>
      <c r="J125" s="105"/>
      <c r="K125" s="105"/>
      <c r="L125" s="95"/>
      <c r="M125" s="82" t="s">
        <v>529</v>
      </c>
      <c r="N125" s="95">
        <v>5</v>
      </c>
      <c r="O125" s="95">
        <v>11</v>
      </c>
      <c r="P125" s="95">
        <v>0.0046</v>
      </c>
      <c r="Q125" s="95">
        <v>0.0013</v>
      </c>
      <c r="R125" s="95">
        <v>0.0033</v>
      </c>
      <c r="S125" s="95">
        <v>0.0206</v>
      </c>
      <c r="T125" s="95">
        <v>0.0058</v>
      </c>
      <c r="U125" s="95">
        <v>0.0148</v>
      </c>
      <c r="V125" s="95" t="s">
        <v>44</v>
      </c>
      <c r="W125" s="64" t="s">
        <v>45</v>
      </c>
      <c r="X125" s="95" t="s">
        <v>372</v>
      </c>
      <c r="Y125" s="95" t="s">
        <v>373</v>
      </c>
      <c r="Z125" s="103"/>
    </row>
    <row r="126" s="4" customFormat="1" ht="86" customHeight="1" spans="1:26">
      <c r="A126" s="58"/>
      <c r="B126" s="72" t="s">
        <v>576</v>
      </c>
      <c r="C126" s="95" t="s">
        <v>38</v>
      </c>
      <c r="D126" s="95" t="s">
        <v>163</v>
      </c>
      <c r="E126" s="95" t="s">
        <v>422</v>
      </c>
      <c r="F126" s="66" t="s">
        <v>577</v>
      </c>
      <c r="G126" s="83">
        <v>55</v>
      </c>
      <c r="H126" s="83">
        <v>55</v>
      </c>
      <c r="I126" s="68"/>
      <c r="J126" s="105"/>
      <c r="K126" s="105"/>
      <c r="L126" s="95"/>
      <c r="M126" s="82" t="s">
        <v>529</v>
      </c>
      <c r="N126" s="95">
        <v>12</v>
      </c>
      <c r="O126" s="95">
        <v>1</v>
      </c>
      <c r="P126" s="95">
        <v>0.0014</v>
      </c>
      <c r="Q126" s="95">
        <v>0.0003</v>
      </c>
      <c r="R126" s="95">
        <v>0.0011</v>
      </c>
      <c r="S126" s="95">
        <v>0.0062</v>
      </c>
      <c r="T126" s="95">
        <v>0.0013</v>
      </c>
      <c r="U126" s="95">
        <v>0.0049</v>
      </c>
      <c r="V126" s="95" t="s">
        <v>44</v>
      </c>
      <c r="W126" s="64" t="s">
        <v>45</v>
      </c>
      <c r="X126" s="95" t="s">
        <v>425</v>
      </c>
      <c r="Y126" s="95" t="s">
        <v>426</v>
      </c>
      <c r="Z126" s="103"/>
    </row>
    <row r="127" s="4" customFormat="1" ht="86" customHeight="1" spans="1:26">
      <c r="A127" s="58"/>
      <c r="B127" s="72" t="s">
        <v>578</v>
      </c>
      <c r="C127" s="95" t="s">
        <v>38</v>
      </c>
      <c r="D127" s="95" t="s">
        <v>163</v>
      </c>
      <c r="E127" s="95" t="s">
        <v>579</v>
      </c>
      <c r="F127" s="66" t="s">
        <v>580</v>
      </c>
      <c r="G127" s="83">
        <v>45</v>
      </c>
      <c r="H127" s="83">
        <v>45</v>
      </c>
      <c r="I127" s="68"/>
      <c r="J127" s="105"/>
      <c r="K127" s="105"/>
      <c r="L127" s="95"/>
      <c r="M127" s="82" t="s">
        <v>529</v>
      </c>
      <c r="N127" s="95">
        <v>13</v>
      </c>
      <c r="O127" s="95">
        <v>3</v>
      </c>
      <c r="P127" s="95">
        <v>0.0102</v>
      </c>
      <c r="Q127" s="95">
        <v>0.0012</v>
      </c>
      <c r="R127" s="95">
        <v>0.009</v>
      </c>
      <c r="S127" s="95">
        <v>0.0459</v>
      </c>
      <c r="T127" s="95">
        <v>0.0054</v>
      </c>
      <c r="U127" s="95">
        <v>0.0405</v>
      </c>
      <c r="V127" s="95" t="s">
        <v>44</v>
      </c>
      <c r="W127" s="64" t="s">
        <v>45</v>
      </c>
      <c r="X127" s="95" t="s">
        <v>384</v>
      </c>
      <c r="Y127" s="95" t="s">
        <v>385</v>
      </c>
      <c r="Z127" s="103"/>
    </row>
    <row r="128" s="4" customFormat="1" ht="86" customHeight="1" spans="1:26">
      <c r="A128" s="58"/>
      <c r="B128" s="72" t="s">
        <v>581</v>
      </c>
      <c r="C128" s="95" t="s">
        <v>38</v>
      </c>
      <c r="D128" s="95" t="s">
        <v>163</v>
      </c>
      <c r="E128" s="95" t="s">
        <v>375</v>
      </c>
      <c r="F128" s="66" t="s">
        <v>582</v>
      </c>
      <c r="G128" s="83">
        <v>57</v>
      </c>
      <c r="H128" s="83">
        <v>57</v>
      </c>
      <c r="I128" s="68"/>
      <c r="J128" s="105"/>
      <c r="K128" s="105"/>
      <c r="L128" s="95"/>
      <c r="M128" s="82" t="s">
        <v>529</v>
      </c>
      <c r="N128" s="95">
        <v>18</v>
      </c>
      <c r="O128" s="95">
        <v>0</v>
      </c>
      <c r="P128" s="95">
        <v>0.0015</v>
      </c>
      <c r="Q128" s="95">
        <v>0.0003</v>
      </c>
      <c r="R128" s="95">
        <v>0.0012</v>
      </c>
      <c r="S128" s="95">
        <v>0.0068</v>
      </c>
      <c r="T128" s="95">
        <v>0.0014</v>
      </c>
      <c r="U128" s="95">
        <v>0.0054</v>
      </c>
      <c r="V128" s="95" t="s">
        <v>44</v>
      </c>
      <c r="W128" s="64" t="s">
        <v>45</v>
      </c>
      <c r="X128" s="95" t="s">
        <v>378</v>
      </c>
      <c r="Y128" s="95" t="s">
        <v>379</v>
      </c>
      <c r="Z128" s="103"/>
    </row>
    <row r="129" s="4" customFormat="1" ht="90" customHeight="1" spans="1:26">
      <c r="A129" s="58">
        <v>13</v>
      </c>
      <c r="B129" s="59" t="s">
        <v>583</v>
      </c>
      <c r="C129" s="60" t="s">
        <v>38</v>
      </c>
      <c r="D129" s="60" t="s">
        <v>39</v>
      </c>
      <c r="E129" s="60" t="s">
        <v>58</v>
      </c>
      <c r="F129" s="61" t="s">
        <v>584</v>
      </c>
      <c r="G129" s="81">
        <f>SUM(H129:K129)</f>
        <v>360</v>
      </c>
      <c r="H129" s="63">
        <v>0</v>
      </c>
      <c r="I129" s="81">
        <v>360</v>
      </c>
      <c r="J129" s="93">
        <v>0</v>
      </c>
      <c r="K129" s="93">
        <v>0</v>
      </c>
      <c r="L129" s="60" t="s">
        <v>304</v>
      </c>
      <c r="M129" s="94" t="s">
        <v>585</v>
      </c>
      <c r="N129" s="60">
        <v>5</v>
      </c>
      <c r="O129" s="60">
        <v>11</v>
      </c>
      <c r="P129" s="60">
        <v>0.1602</v>
      </c>
      <c r="Q129" s="60">
        <v>0.026</v>
      </c>
      <c r="R129" s="60">
        <v>0.1342</v>
      </c>
      <c r="S129" s="60">
        <v>0.7128</v>
      </c>
      <c r="T129" s="60">
        <v>0.117</v>
      </c>
      <c r="U129" s="60">
        <v>0.5958</v>
      </c>
      <c r="V129" s="60" t="s">
        <v>44</v>
      </c>
      <c r="W129" s="58" t="s">
        <v>45</v>
      </c>
      <c r="X129" s="60" t="s">
        <v>586</v>
      </c>
      <c r="Y129" s="60" t="s">
        <v>587</v>
      </c>
      <c r="Z129" s="103" t="s">
        <v>588</v>
      </c>
    </row>
    <row r="130" s="3" customFormat="1" ht="39" customHeight="1" spans="1:26">
      <c r="A130" s="53" t="s">
        <v>589</v>
      </c>
      <c r="B130" s="54"/>
      <c r="C130" s="55"/>
      <c r="D130" s="55"/>
      <c r="E130" s="56"/>
      <c r="F130" s="79"/>
      <c r="G130" s="80">
        <f>SUM(H130:K130)</f>
        <v>740</v>
      </c>
      <c r="H130" s="80">
        <f>SUM(H131,H150)</f>
        <v>740</v>
      </c>
      <c r="I130" s="80">
        <f>SUM(I131,I150)</f>
        <v>0</v>
      </c>
      <c r="J130" s="80">
        <f>SUM(J131,J150)</f>
        <v>0</v>
      </c>
      <c r="K130" s="80">
        <f>SUM(K131,K150)</f>
        <v>0</v>
      </c>
      <c r="L130" s="91"/>
      <c r="M130" s="92"/>
      <c r="N130" s="91"/>
      <c r="O130" s="91"/>
      <c r="P130" s="91"/>
      <c r="Q130" s="91"/>
      <c r="R130" s="91"/>
      <c r="S130" s="91"/>
      <c r="T130" s="91"/>
      <c r="U130" s="91"/>
      <c r="V130" s="91"/>
      <c r="W130" s="91"/>
      <c r="X130" s="91"/>
      <c r="Y130" s="91"/>
      <c r="Z130" s="91"/>
    </row>
    <row r="131" s="4" customFormat="1" ht="116" customHeight="1" spans="1:26">
      <c r="A131" s="58">
        <v>14</v>
      </c>
      <c r="B131" s="59" t="s">
        <v>590</v>
      </c>
      <c r="C131" s="60" t="s">
        <v>38</v>
      </c>
      <c r="D131" s="60" t="s">
        <v>39</v>
      </c>
      <c r="E131" s="60" t="s">
        <v>40</v>
      </c>
      <c r="F131" s="61" t="s">
        <v>591</v>
      </c>
      <c r="G131" s="81">
        <f>SUM(H131:K131)</f>
        <v>300</v>
      </c>
      <c r="H131" s="63">
        <f>SUM(H132:H149)</f>
        <v>300</v>
      </c>
      <c r="I131" s="63">
        <f>SUM(I132:I149)</f>
        <v>0</v>
      </c>
      <c r="J131" s="63">
        <f>SUM(J132:J149)</f>
        <v>0</v>
      </c>
      <c r="K131" s="63">
        <f>SUM(K132:K149)</f>
        <v>0</v>
      </c>
      <c r="L131" s="60" t="s">
        <v>143</v>
      </c>
      <c r="M131" s="94" t="s">
        <v>592</v>
      </c>
      <c r="N131" s="60">
        <v>26</v>
      </c>
      <c r="O131" s="60">
        <v>8</v>
      </c>
      <c r="P131" s="60">
        <v>2.5066</v>
      </c>
      <c r="Q131" s="60">
        <v>0.6723</v>
      </c>
      <c r="R131" s="60">
        <v>1.8543</v>
      </c>
      <c r="S131" s="60">
        <v>6.4499</v>
      </c>
      <c r="T131" s="60">
        <v>2.7089</v>
      </c>
      <c r="U131" s="60">
        <v>3.741</v>
      </c>
      <c r="V131" s="60" t="s">
        <v>44</v>
      </c>
      <c r="W131" s="58" t="s">
        <v>45</v>
      </c>
      <c r="X131" s="60" t="s">
        <v>593</v>
      </c>
      <c r="Y131" s="60" t="s">
        <v>594</v>
      </c>
      <c r="Z131" s="103" t="s">
        <v>595</v>
      </c>
    </row>
    <row r="132" s="4" customFormat="1" ht="116" customHeight="1" spans="1:26">
      <c r="A132" s="58"/>
      <c r="B132" s="72" t="s">
        <v>596</v>
      </c>
      <c r="C132" s="95" t="s">
        <v>38</v>
      </c>
      <c r="D132" s="95" t="s">
        <v>39</v>
      </c>
      <c r="E132" s="95" t="s">
        <v>597</v>
      </c>
      <c r="F132" s="66" t="s">
        <v>598</v>
      </c>
      <c r="G132" s="83">
        <v>30</v>
      </c>
      <c r="H132" s="68">
        <v>30</v>
      </c>
      <c r="I132" s="83"/>
      <c r="J132" s="105"/>
      <c r="K132" s="105"/>
      <c r="L132" s="95"/>
      <c r="M132" s="82" t="s">
        <v>592</v>
      </c>
      <c r="N132" s="95">
        <v>3</v>
      </c>
      <c r="O132" s="95">
        <v>0</v>
      </c>
      <c r="P132" s="95">
        <v>0.16</v>
      </c>
      <c r="Q132" s="95">
        <v>0.04</v>
      </c>
      <c r="R132" s="95">
        <v>0.12</v>
      </c>
      <c r="S132" s="95">
        <v>0.72</v>
      </c>
      <c r="T132" s="95">
        <v>0.18</v>
      </c>
      <c r="U132" s="95">
        <v>0.54</v>
      </c>
      <c r="V132" s="95" t="s">
        <v>44</v>
      </c>
      <c r="W132" s="64" t="s">
        <v>45</v>
      </c>
      <c r="X132" s="95" t="s">
        <v>599</v>
      </c>
      <c r="Y132" s="95" t="s">
        <v>600</v>
      </c>
      <c r="Z132" s="103"/>
    </row>
    <row r="133" s="4" customFormat="1" ht="116" customHeight="1" spans="1:26">
      <c r="A133" s="58"/>
      <c r="B133" s="72" t="s">
        <v>601</v>
      </c>
      <c r="C133" s="95" t="s">
        <v>38</v>
      </c>
      <c r="D133" s="95" t="s">
        <v>39</v>
      </c>
      <c r="E133" s="95" t="s">
        <v>602</v>
      </c>
      <c r="F133" s="66" t="s">
        <v>603</v>
      </c>
      <c r="G133" s="83">
        <v>20</v>
      </c>
      <c r="H133" s="68">
        <v>20</v>
      </c>
      <c r="I133" s="83"/>
      <c r="J133" s="105"/>
      <c r="K133" s="105"/>
      <c r="L133" s="95"/>
      <c r="M133" s="82" t="s">
        <v>592</v>
      </c>
      <c r="N133" s="95">
        <v>1</v>
      </c>
      <c r="O133" s="95">
        <v>1</v>
      </c>
      <c r="P133" s="95">
        <v>0.0725</v>
      </c>
      <c r="Q133" s="95">
        <v>0.015</v>
      </c>
      <c r="R133" s="95">
        <v>0.0575</v>
      </c>
      <c r="S133" s="95">
        <v>0.2784</v>
      </c>
      <c r="T133" s="95">
        <v>0.06</v>
      </c>
      <c r="U133" s="95">
        <v>0.2184</v>
      </c>
      <c r="V133" s="95" t="s">
        <v>44</v>
      </c>
      <c r="W133" s="64" t="s">
        <v>45</v>
      </c>
      <c r="X133" s="95" t="s">
        <v>604</v>
      </c>
      <c r="Y133" s="95" t="s">
        <v>605</v>
      </c>
      <c r="Z133" s="103"/>
    </row>
    <row r="134" s="4" customFormat="1" ht="116" customHeight="1" spans="1:26">
      <c r="A134" s="58"/>
      <c r="B134" s="72" t="s">
        <v>606</v>
      </c>
      <c r="C134" s="95" t="s">
        <v>38</v>
      </c>
      <c r="D134" s="95" t="s">
        <v>39</v>
      </c>
      <c r="E134" s="95" t="s">
        <v>607</v>
      </c>
      <c r="F134" s="66" t="s">
        <v>608</v>
      </c>
      <c r="G134" s="83">
        <v>20</v>
      </c>
      <c r="H134" s="68">
        <v>20</v>
      </c>
      <c r="I134" s="83"/>
      <c r="J134" s="105"/>
      <c r="K134" s="105"/>
      <c r="L134" s="95"/>
      <c r="M134" s="82" t="s">
        <v>592</v>
      </c>
      <c r="N134" s="95">
        <v>0</v>
      </c>
      <c r="O134" s="95">
        <v>2</v>
      </c>
      <c r="P134" s="95">
        <v>1.059</v>
      </c>
      <c r="Q134" s="95">
        <v>0.194</v>
      </c>
      <c r="R134" s="95">
        <v>0.865</v>
      </c>
      <c r="S134" s="95">
        <v>1.2587</v>
      </c>
      <c r="T134" s="95">
        <v>0.887</v>
      </c>
      <c r="U134" s="95">
        <v>0.3717</v>
      </c>
      <c r="V134" s="95" t="s">
        <v>44</v>
      </c>
      <c r="W134" s="64" t="s">
        <v>45</v>
      </c>
      <c r="X134" s="95" t="s">
        <v>609</v>
      </c>
      <c r="Y134" s="95" t="s">
        <v>610</v>
      </c>
      <c r="Z134" s="103"/>
    </row>
    <row r="135" s="4" customFormat="1" ht="116" customHeight="1" spans="1:26">
      <c r="A135" s="58"/>
      <c r="B135" s="72" t="s">
        <v>611</v>
      </c>
      <c r="C135" s="95" t="s">
        <v>38</v>
      </c>
      <c r="D135" s="95" t="s">
        <v>39</v>
      </c>
      <c r="E135" s="95" t="s">
        <v>612</v>
      </c>
      <c r="F135" s="66" t="s">
        <v>613</v>
      </c>
      <c r="G135" s="83">
        <v>10</v>
      </c>
      <c r="H135" s="68">
        <v>10</v>
      </c>
      <c r="I135" s="83"/>
      <c r="J135" s="105"/>
      <c r="K135" s="105"/>
      <c r="L135" s="95"/>
      <c r="M135" s="82" t="s">
        <v>592</v>
      </c>
      <c r="N135" s="95">
        <v>1</v>
      </c>
      <c r="O135" s="95">
        <v>0</v>
      </c>
      <c r="P135" s="95">
        <v>0.018</v>
      </c>
      <c r="Q135" s="95">
        <v>0.0098</v>
      </c>
      <c r="R135" s="95">
        <v>0.0082</v>
      </c>
      <c r="S135" s="95">
        <v>0.0173</v>
      </c>
      <c r="T135" s="95">
        <v>0.0071</v>
      </c>
      <c r="U135" s="95">
        <v>0.0102</v>
      </c>
      <c r="V135" s="95" t="s">
        <v>44</v>
      </c>
      <c r="W135" s="64" t="s">
        <v>45</v>
      </c>
      <c r="X135" s="95" t="s">
        <v>614</v>
      </c>
      <c r="Y135" s="95" t="s">
        <v>615</v>
      </c>
      <c r="Z135" s="103"/>
    </row>
    <row r="136" s="4" customFormat="1" ht="116" customHeight="1" spans="1:26">
      <c r="A136" s="58"/>
      <c r="B136" s="72" t="s">
        <v>616</v>
      </c>
      <c r="C136" s="95" t="s">
        <v>38</v>
      </c>
      <c r="D136" s="95" t="s">
        <v>39</v>
      </c>
      <c r="E136" s="95" t="s">
        <v>617</v>
      </c>
      <c r="F136" s="66" t="s">
        <v>618</v>
      </c>
      <c r="G136" s="83">
        <v>20</v>
      </c>
      <c r="H136" s="68">
        <v>20</v>
      </c>
      <c r="I136" s="83"/>
      <c r="J136" s="105"/>
      <c r="K136" s="105"/>
      <c r="L136" s="95"/>
      <c r="M136" s="82" t="s">
        <v>592</v>
      </c>
      <c r="N136" s="95">
        <v>2</v>
      </c>
      <c r="O136" s="95">
        <v>0</v>
      </c>
      <c r="P136" s="95">
        <v>0.092</v>
      </c>
      <c r="Q136" s="95">
        <v>0.038</v>
      </c>
      <c r="R136" s="95">
        <v>0.054</v>
      </c>
      <c r="S136" s="95">
        <v>0.41</v>
      </c>
      <c r="T136" s="95">
        <v>0.18</v>
      </c>
      <c r="U136" s="95">
        <v>0.23</v>
      </c>
      <c r="V136" s="95" t="s">
        <v>44</v>
      </c>
      <c r="W136" s="64" t="s">
        <v>45</v>
      </c>
      <c r="X136" s="95" t="s">
        <v>619</v>
      </c>
      <c r="Y136" s="95" t="s">
        <v>620</v>
      </c>
      <c r="Z136" s="103"/>
    </row>
    <row r="137" s="4" customFormat="1" ht="116" customHeight="1" spans="1:26">
      <c r="A137" s="58"/>
      <c r="B137" s="72" t="s">
        <v>621</v>
      </c>
      <c r="C137" s="95" t="s">
        <v>38</v>
      </c>
      <c r="D137" s="95" t="s">
        <v>39</v>
      </c>
      <c r="E137" s="95" t="s">
        <v>622</v>
      </c>
      <c r="F137" s="66" t="s">
        <v>623</v>
      </c>
      <c r="G137" s="83">
        <v>10</v>
      </c>
      <c r="H137" s="68">
        <v>10</v>
      </c>
      <c r="I137" s="83"/>
      <c r="J137" s="105"/>
      <c r="K137" s="105"/>
      <c r="L137" s="95"/>
      <c r="M137" s="82" t="s">
        <v>592</v>
      </c>
      <c r="N137" s="95">
        <v>1</v>
      </c>
      <c r="O137" s="95">
        <v>0</v>
      </c>
      <c r="P137" s="95">
        <v>0.0376</v>
      </c>
      <c r="Q137" s="95">
        <v>0.0155</v>
      </c>
      <c r="R137" s="95">
        <v>0.0221</v>
      </c>
      <c r="S137" s="95">
        <v>0.2435</v>
      </c>
      <c r="T137" s="95">
        <v>0.0825</v>
      </c>
      <c r="U137" s="95">
        <v>0.161</v>
      </c>
      <c r="V137" s="95" t="s">
        <v>44</v>
      </c>
      <c r="W137" s="64" t="s">
        <v>45</v>
      </c>
      <c r="X137" s="95" t="s">
        <v>624</v>
      </c>
      <c r="Y137" s="95" t="s">
        <v>625</v>
      </c>
      <c r="Z137" s="103"/>
    </row>
    <row r="138" s="4" customFormat="1" ht="116" customHeight="1" spans="1:26">
      <c r="A138" s="58"/>
      <c r="B138" s="72" t="s">
        <v>626</v>
      </c>
      <c r="C138" s="95" t="s">
        <v>38</v>
      </c>
      <c r="D138" s="95" t="s">
        <v>39</v>
      </c>
      <c r="E138" s="95" t="s">
        <v>511</v>
      </c>
      <c r="F138" s="66" t="s">
        <v>627</v>
      </c>
      <c r="G138" s="83">
        <v>10</v>
      </c>
      <c r="H138" s="68">
        <v>10</v>
      </c>
      <c r="I138" s="83"/>
      <c r="J138" s="105"/>
      <c r="K138" s="105"/>
      <c r="L138" s="95"/>
      <c r="M138" s="82" t="s">
        <v>592</v>
      </c>
      <c r="N138" s="95">
        <v>1</v>
      </c>
      <c r="O138" s="95">
        <v>0</v>
      </c>
      <c r="P138" s="95">
        <v>0.0029</v>
      </c>
      <c r="Q138" s="95">
        <v>0.0133</v>
      </c>
      <c r="R138" s="95">
        <v>0.0096</v>
      </c>
      <c r="S138" s="95">
        <v>0.0272</v>
      </c>
      <c r="T138" s="95">
        <v>0.0171</v>
      </c>
      <c r="U138" s="95">
        <v>0.0101</v>
      </c>
      <c r="V138" s="95" t="s">
        <v>44</v>
      </c>
      <c r="W138" s="64" t="s">
        <v>45</v>
      </c>
      <c r="X138" s="95" t="s">
        <v>628</v>
      </c>
      <c r="Y138" s="95" t="s">
        <v>629</v>
      </c>
      <c r="Z138" s="103"/>
    </row>
    <row r="139" s="4" customFormat="1" ht="116" customHeight="1" spans="1:26">
      <c r="A139" s="58"/>
      <c r="B139" s="72" t="s">
        <v>630</v>
      </c>
      <c r="C139" s="95" t="s">
        <v>38</v>
      </c>
      <c r="D139" s="95" t="s">
        <v>39</v>
      </c>
      <c r="E139" s="95" t="s">
        <v>631</v>
      </c>
      <c r="F139" s="66" t="s">
        <v>632</v>
      </c>
      <c r="G139" s="83">
        <v>10</v>
      </c>
      <c r="H139" s="68">
        <v>10</v>
      </c>
      <c r="I139" s="83"/>
      <c r="J139" s="105"/>
      <c r="K139" s="105"/>
      <c r="L139" s="95"/>
      <c r="M139" s="82" t="s">
        <v>592</v>
      </c>
      <c r="N139" s="95">
        <v>0</v>
      </c>
      <c r="O139" s="95">
        <v>3</v>
      </c>
      <c r="P139" s="95">
        <v>0.042</v>
      </c>
      <c r="Q139" s="95">
        <v>0.015</v>
      </c>
      <c r="R139" s="95">
        <v>0.027</v>
      </c>
      <c r="S139" s="95">
        <v>0.168</v>
      </c>
      <c r="T139" s="95">
        <v>0.06</v>
      </c>
      <c r="U139" s="95">
        <v>0.108</v>
      </c>
      <c r="V139" s="95" t="s">
        <v>44</v>
      </c>
      <c r="W139" s="64" t="s">
        <v>45</v>
      </c>
      <c r="X139" s="95" t="s">
        <v>633</v>
      </c>
      <c r="Y139" s="95" t="s">
        <v>634</v>
      </c>
      <c r="Z139" s="103"/>
    </row>
    <row r="140" s="4" customFormat="1" ht="116" customHeight="1" spans="1:26">
      <c r="A140" s="58"/>
      <c r="B140" s="72" t="s">
        <v>635</v>
      </c>
      <c r="C140" s="95" t="s">
        <v>38</v>
      </c>
      <c r="D140" s="95" t="s">
        <v>39</v>
      </c>
      <c r="E140" s="95" t="s">
        <v>636</v>
      </c>
      <c r="F140" s="66" t="s">
        <v>637</v>
      </c>
      <c r="G140" s="83">
        <v>20</v>
      </c>
      <c r="H140" s="68">
        <v>20</v>
      </c>
      <c r="I140" s="83"/>
      <c r="J140" s="105"/>
      <c r="K140" s="105"/>
      <c r="L140" s="95"/>
      <c r="M140" s="82" t="s">
        <v>592</v>
      </c>
      <c r="N140" s="95">
        <v>2</v>
      </c>
      <c r="O140" s="95">
        <v>0</v>
      </c>
      <c r="P140" s="95">
        <v>0.0514</v>
      </c>
      <c r="Q140" s="95">
        <v>0.0183</v>
      </c>
      <c r="R140" s="95">
        <v>0.0331</v>
      </c>
      <c r="S140" s="95">
        <v>0.2371</v>
      </c>
      <c r="T140" s="95">
        <v>0.0728</v>
      </c>
      <c r="U140" s="95">
        <v>0.1643</v>
      </c>
      <c r="V140" s="95" t="s">
        <v>44</v>
      </c>
      <c r="W140" s="64" t="s">
        <v>45</v>
      </c>
      <c r="X140" s="95" t="s">
        <v>638</v>
      </c>
      <c r="Y140" s="95" t="s">
        <v>639</v>
      </c>
      <c r="Z140" s="103"/>
    </row>
    <row r="141" s="4" customFormat="1" ht="116" customHeight="1" spans="1:26">
      <c r="A141" s="58"/>
      <c r="B141" s="72" t="s">
        <v>640</v>
      </c>
      <c r="C141" s="95" t="s">
        <v>38</v>
      </c>
      <c r="D141" s="95" t="s">
        <v>39</v>
      </c>
      <c r="E141" s="95" t="s">
        <v>641</v>
      </c>
      <c r="F141" s="66" t="s">
        <v>642</v>
      </c>
      <c r="G141" s="83">
        <v>10</v>
      </c>
      <c r="H141" s="68">
        <v>10</v>
      </c>
      <c r="I141" s="83"/>
      <c r="J141" s="105"/>
      <c r="K141" s="105"/>
      <c r="L141" s="95"/>
      <c r="M141" s="82" t="s">
        <v>592</v>
      </c>
      <c r="N141" s="95"/>
      <c r="O141" s="95">
        <v>1</v>
      </c>
      <c r="P141" s="95">
        <v>0.1516</v>
      </c>
      <c r="Q141" s="95">
        <v>0.0358</v>
      </c>
      <c r="R141" s="95">
        <v>0.1158</v>
      </c>
      <c r="S141" s="95">
        <v>0.3225</v>
      </c>
      <c r="T141" s="95">
        <v>0.0561</v>
      </c>
      <c r="U141" s="95">
        <v>0.2664</v>
      </c>
      <c r="V141" s="95" t="s">
        <v>44</v>
      </c>
      <c r="W141" s="64" t="s">
        <v>45</v>
      </c>
      <c r="X141" s="95" t="s">
        <v>643</v>
      </c>
      <c r="Y141" s="95" t="s">
        <v>644</v>
      </c>
      <c r="Z141" s="103"/>
    </row>
    <row r="142" s="4" customFormat="1" ht="116" customHeight="1" spans="1:26">
      <c r="A142" s="58"/>
      <c r="B142" s="72" t="s">
        <v>645</v>
      </c>
      <c r="C142" s="95" t="s">
        <v>38</v>
      </c>
      <c r="D142" s="95" t="s">
        <v>39</v>
      </c>
      <c r="E142" s="95" t="s">
        <v>646</v>
      </c>
      <c r="F142" s="66" t="s">
        <v>647</v>
      </c>
      <c r="G142" s="83">
        <v>20</v>
      </c>
      <c r="H142" s="68">
        <v>20</v>
      </c>
      <c r="I142" s="83"/>
      <c r="J142" s="105"/>
      <c r="K142" s="105"/>
      <c r="L142" s="95"/>
      <c r="M142" s="82" t="s">
        <v>592</v>
      </c>
      <c r="N142" s="95">
        <v>2</v>
      </c>
      <c r="O142" s="95"/>
      <c r="P142" s="95">
        <v>0.1017</v>
      </c>
      <c r="Q142" s="95">
        <v>0.0399</v>
      </c>
      <c r="R142" s="95">
        <v>0.0618</v>
      </c>
      <c r="S142" s="95">
        <v>0.3853</v>
      </c>
      <c r="T142" s="95">
        <v>0.1619</v>
      </c>
      <c r="U142" s="95">
        <v>0.2234</v>
      </c>
      <c r="V142" s="95" t="s">
        <v>44</v>
      </c>
      <c r="W142" s="64" t="s">
        <v>45</v>
      </c>
      <c r="X142" s="95" t="s">
        <v>648</v>
      </c>
      <c r="Y142" s="95" t="s">
        <v>649</v>
      </c>
      <c r="Z142" s="103"/>
    </row>
    <row r="143" s="4" customFormat="1" ht="116" customHeight="1" spans="1:26">
      <c r="A143" s="58"/>
      <c r="B143" s="72" t="s">
        <v>650</v>
      </c>
      <c r="C143" s="95" t="s">
        <v>38</v>
      </c>
      <c r="D143" s="95" t="s">
        <v>39</v>
      </c>
      <c r="E143" s="95" t="s">
        <v>651</v>
      </c>
      <c r="F143" s="66" t="s">
        <v>652</v>
      </c>
      <c r="G143" s="83">
        <v>20</v>
      </c>
      <c r="H143" s="68">
        <v>20</v>
      </c>
      <c r="I143" s="83"/>
      <c r="J143" s="105"/>
      <c r="K143" s="105"/>
      <c r="L143" s="95"/>
      <c r="M143" s="82" t="s">
        <v>592</v>
      </c>
      <c r="N143" s="95">
        <v>1</v>
      </c>
      <c r="O143" s="95">
        <v>1</v>
      </c>
      <c r="P143" s="95">
        <v>0.092</v>
      </c>
      <c r="Q143" s="95">
        <v>0.038</v>
      </c>
      <c r="R143" s="95">
        <v>0.054</v>
      </c>
      <c r="S143" s="95">
        <v>0.41</v>
      </c>
      <c r="T143" s="95">
        <v>0.18</v>
      </c>
      <c r="U143" s="95">
        <v>0.23</v>
      </c>
      <c r="V143" s="95" t="s">
        <v>44</v>
      </c>
      <c r="W143" s="64" t="s">
        <v>45</v>
      </c>
      <c r="X143" s="95" t="s">
        <v>653</v>
      </c>
      <c r="Y143" s="95" t="s">
        <v>654</v>
      </c>
      <c r="Z143" s="103"/>
    </row>
    <row r="144" s="4" customFormat="1" ht="116" customHeight="1" spans="1:26">
      <c r="A144" s="58"/>
      <c r="B144" s="72" t="s">
        <v>655</v>
      </c>
      <c r="C144" s="95" t="s">
        <v>38</v>
      </c>
      <c r="D144" s="95" t="s">
        <v>39</v>
      </c>
      <c r="E144" s="95" t="s">
        <v>656</v>
      </c>
      <c r="F144" s="66" t="s">
        <v>657</v>
      </c>
      <c r="G144" s="83">
        <v>10</v>
      </c>
      <c r="H144" s="68">
        <v>10</v>
      </c>
      <c r="I144" s="83"/>
      <c r="J144" s="105"/>
      <c r="K144" s="105"/>
      <c r="L144" s="95"/>
      <c r="M144" s="82" t="s">
        <v>592</v>
      </c>
      <c r="N144" s="95">
        <v>1</v>
      </c>
      <c r="O144" s="95">
        <v>0</v>
      </c>
      <c r="P144" s="95">
        <v>0.1129</v>
      </c>
      <c r="Q144" s="95">
        <v>0.0228</v>
      </c>
      <c r="R144" s="95">
        <v>0.0901</v>
      </c>
      <c r="S144" s="95">
        <v>0.4292</v>
      </c>
      <c r="T144" s="95">
        <v>0.0872</v>
      </c>
      <c r="U144" s="95">
        <v>0.342</v>
      </c>
      <c r="V144" s="95" t="s">
        <v>44</v>
      </c>
      <c r="W144" s="64" t="s">
        <v>45</v>
      </c>
      <c r="X144" s="95" t="s">
        <v>658</v>
      </c>
      <c r="Y144" s="95" t="s">
        <v>659</v>
      </c>
      <c r="Z144" s="103"/>
    </row>
    <row r="145" s="4" customFormat="1" ht="116" customHeight="1" spans="1:26">
      <c r="A145" s="58"/>
      <c r="B145" s="72" t="s">
        <v>660</v>
      </c>
      <c r="C145" s="95" t="s">
        <v>38</v>
      </c>
      <c r="D145" s="95" t="s">
        <v>39</v>
      </c>
      <c r="E145" s="95" t="s">
        <v>661</v>
      </c>
      <c r="F145" s="66" t="s">
        <v>662</v>
      </c>
      <c r="G145" s="83">
        <v>20</v>
      </c>
      <c r="H145" s="68">
        <v>20</v>
      </c>
      <c r="I145" s="83"/>
      <c r="J145" s="105"/>
      <c r="K145" s="105"/>
      <c r="L145" s="95"/>
      <c r="M145" s="82" t="s">
        <v>592</v>
      </c>
      <c r="N145" s="95">
        <v>2</v>
      </c>
      <c r="O145" s="95">
        <v>0</v>
      </c>
      <c r="P145" s="95">
        <v>0.2301</v>
      </c>
      <c r="Q145" s="95">
        <v>0.0456</v>
      </c>
      <c r="R145" s="95">
        <v>0.1845</v>
      </c>
      <c r="S145" s="95">
        <v>0.3246</v>
      </c>
      <c r="T145" s="95">
        <v>0.1105</v>
      </c>
      <c r="U145" s="95">
        <v>0.2141</v>
      </c>
      <c r="V145" s="95" t="s">
        <v>44</v>
      </c>
      <c r="W145" s="64" t="s">
        <v>45</v>
      </c>
      <c r="X145" s="95" t="s">
        <v>663</v>
      </c>
      <c r="Y145" s="95" t="s">
        <v>664</v>
      </c>
      <c r="Z145" s="103"/>
    </row>
    <row r="146" s="4" customFormat="1" ht="116" customHeight="1" spans="1:26">
      <c r="A146" s="58"/>
      <c r="B146" s="72" t="s">
        <v>665</v>
      </c>
      <c r="C146" s="95" t="s">
        <v>38</v>
      </c>
      <c r="D146" s="95" t="s">
        <v>39</v>
      </c>
      <c r="E146" s="95" t="s">
        <v>666</v>
      </c>
      <c r="F146" s="66" t="s">
        <v>667</v>
      </c>
      <c r="G146" s="83">
        <v>20</v>
      </c>
      <c r="H146" s="68">
        <v>20</v>
      </c>
      <c r="I146" s="83"/>
      <c r="J146" s="105"/>
      <c r="K146" s="105"/>
      <c r="L146" s="95"/>
      <c r="M146" s="82" t="s">
        <v>592</v>
      </c>
      <c r="N146" s="95">
        <v>2</v>
      </c>
      <c r="O146" s="95">
        <v>0</v>
      </c>
      <c r="P146" s="95">
        <v>0.0542</v>
      </c>
      <c r="Q146" s="95">
        <v>0.0245</v>
      </c>
      <c r="R146" s="95">
        <v>0.0297</v>
      </c>
      <c r="S146" s="95">
        <v>0.2183</v>
      </c>
      <c r="T146" s="95">
        <v>0.1019</v>
      </c>
      <c r="U146" s="95">
        <v>0.1164</v>
      </c>
      <c r="V146" s="95" t="s">
        <v>44</v>
      </c>
      <c r="W146" s="64" t="s">
        <v>45</v>
      </c>
      <c r="X146" s="95" t="s">
        <v>668</v>
      </c>
      <c r="Y146" s="95" t="s">
        <v>669</v>
      </c>
      <c r="Z146" s="103"/>
    </row>
    <row r="147" s="4" customFormat="1" ht="116" customHeight="1" spans="1:26">
      <c r="A147" s="58"/>
      <c r="B147" s="72" t="s">
        <v>670</v>
      </c>
      <c r="C147" s="95" t="s">
        <v>38</v>
      </c>
      <c r="D147" s="95" t="s">
        <v>39</v>
      </c>
      <c r="E147" s="95" t="s">
        <v>671</v>
      </c>
      <c r="F147" s="66" t="s">
        <v>672</v>
      </c>
      <c r="G147" s="83">
        <v>20</v>
      </c>
      <c r="H147" s="68">
        <v>20</v>
      </c>
      <c r="I147" s="83"/>
      <c r="J147" s="105"/>
      <c r="K147" s="105"/>
      <c r="L147" s="95"/>
      <c r="M147" s="82" t="s">
        <v>592</v>
      </c>
      <c r="N147" s="95">
        <v>3</v>
      </c>
      <c r="O147" s="95">
        <v>0</v>
      </c>
      <c r="P147" s="95">
        <v>0.0658</v>
      </c>
      <c r="Q147" s="95">
        <v>0.0302</v>
      </c>
      <c r="R147" s="95">
        <v>0.0356</v>
      </c>
      <c r="S147" s="95">
        <v>0.2632</v>
      </c>
      <c r="T147" s="95">
        <v>0.1208</v>
      </c>
      <c r="U147" s="95">
        <v>0.1424</v>
      </c>
      <c r="V147" s="95" t="s">
        <v>44</v>
      </c>
      <c r="W147" s="64" t="s">
        <v>45</v>
      </c>
      <c r="X147" s="95" t="s">
        <v>673</v>
      </c>
      <c r="Y147" s="95" t="s">
        <v>674</v>
      </c>
      <c r="Z147" s="103"/>
    </row>
    <row r="148" s="4" customFormat="1" ht="116" customHeight="1" spans="1:26">
      <c r="A148" s="58"/>
      <c r="B148" s="72" t="s">
        <v>675</v>
      </c>
      <c r="C148" s="95" t="s">
        <v>38</v>
      </c>
      <c r="D148" s="95" t="s">
        <v>39</v>
      </c>
      <c r="E148" s="95" t="s">
        <v>676</v>
      </c>
      <c r="F148" s="66" t="s">
        <v>677</v>
      </c>
      <c r="G148" s="83">
        <v>10</v>
      </c>
      <c r="H148" s="68">
        <v>10</v>
      </c>
      <c r="I148" s="83"/>
      <c r="J148" s="105"/>
      <c r="K148" s="105"/>
      <c r="L148" s="95"/>
      <c r="M148" s="82" t="s">
        <v>592</v>
      </c>
      <c r="N148" s="95">
        <v>1</v>
      </c>
      <c r="O148" s="95">
        <v>0</v>
      </c>
      <c r="P148" s="95">
        <v>0.0705</v>
      </c>
      <c r="Q148" s="95">
        <v>0.0337</v>
      </c>
      <c r="R148" s="95">
        <v>0.0368</v>
      </c>
      <c r="S148" s="95">
        <v>0.3288</v>
      </c>
      <c r="T148" s="95">
        <v>0.1528</v>
      </c>
      <c r="U148" s="95">
        <v>0.176</v>
      </c>
      <c r="V148" s="95" t="s">
        <v>44</v>
      </c>
      <c r="W148" s="64" t="s">
        <v>45</v>
      </c>
      <c r="X148" s="95" t="s">
        <v>678</v>
      </c>
      <c r="Y148" s="95" t="s">
        <v>679</v>
      </c>
      <c r="Z148" s="103"/>
    </row>
    <row r="149" s="4" customFormat="1" ht="116" customHeight="1" spans="1:26">
      <c r="A149" s="58"/>
      <c r="B149" s="72" t="s">
        <v>680</v>
      </c>
      <c r="C149" s="95" t="s">
        <v>38</v>
      </c>
      <c r="D149" s="95" t="s">
        <v>39</v>
      </c>
      <c r="E149" s="95" t="s">
        <v>681</v>
      </c>
      <c r="F149" s="66" t="s">
        <v>682</v>
      </c>
      <c r="G149" s="83">
        <v>20</v>
      </c>
      <c r="H149" s="68">
        <v>20</v>
      </c>
      <c r="I149" s="83"/>
      <c r="J149" s="105"/>
      <c r="K149" s="105"/>
      <c r="L149" s="95"/>
      <c r="M149" s="82" t="s">
        <v>592</v>
      </c>
      <c r="N149" s="95">
        <v>3</v>
      </c>
      <c r="O149" s="95">
        <v>0</v>
      </c>
      <c r="P149" s="95">
        <v>0.0924</v>
      </c>
      <c r="Q149" s="95">
        <v>0.0429</v>
      </c>
      <c r="R149" s="95">
        <v>0.0495</v>
      </c>
      <c r="S149" s="95">
        <v>0.4078</v>
      </c>
      <c r="T149" s="95">
        <v>0.1912</v>
      </c>
      <c r="U149" s="95">
        <v>0.2166</v>
      </c>
      <c r="V149" s="95" t="s">
        <v>44</v>
      </c>
      <c r="W149" s="64" t="s">
        <v>45</v>
      </c>
      <c r="X149" s="95" t="s">
        <v>683</v>
      </c>
      <c r="Y149" s="95" t="s">
        <v>684</v>
      </c>
      <c r="Z149" s="103"/>
    </row>
    <row r="150" s="6" customFormat="1" ht="115" customHeight="1" spans="1:26">
      <c r="A150" s="58">
        <v>15</v>
      </c>
      <c r="B150" s="59" t="s">
        <v>685</v>
      </c>
      <c r="C150" s="58" t="s">
        <v>38</v>
      </c>
      <c r="D150" s="58" t="s">
        <v>39</v>
      </c>
      <c r="E150" s="58" t="s">
        <v>40</v>
      </c>
      <c r="F150" s="61" t="s">
        <v>686</v>
      </c>
      <c r="G150" s="81">
        <f>SUM(H150:K150)</f>
        <v>440</v>
      </c>
      <c r="H150" s="81">
        <f>SUM(H151:H168)</f>
        <v>440</v>
      </c>
      <c r="I150" s="81">
        <f>SUM(I151:I168)</f>
        <v>0</v>
      </c>
      <c r="J150" s="81">
        <f>SUM(J151:J168)</f>
        <v>0</v>
      </c>
      <c r="K150" s="81">
        <f>SUM(K151:K168)</f>
        <v>0</v>
      </c>
      <c r="L150" s="60" t="s">
        <v>143</v>
      </c>
      <c r="M150" s="94" t="s">
        <v>592</v>
      </c>
      <c r="N150" s="60">
        <v>37</v>
      </c>
      <c r="O150" s="60">
        <v>8</v>
      </c>
      <c r="P150" s="60">
        <v>2.2682</v>
      </c>
      <c r="Q150" s="60">
        <v>0.9958</v>
      </c>
      <c r="R150" s="60">
        <v>1.2324</v>
      </c>
      <c r="S150" s="60">
        <v>8.3675</v>
      </c>
      <c r="T150" s="60">
        <v>3.0927</v>
      </c>
      <c r="U150" s="60">
        <v>5.2144</v>
      </c>
      <c r="V150" s="60" t="s">
        <v>44</v>
      </c>
      <c r="W150" s="58" t="s">
        <v>45</v>
      </c>
      <c r="X150" s="60" t="s">
        <v>593</v>
      </c>
      <c r="Y150" s="60" t="s">
        <v>594</v>
      </c>
      <c r="Z150" s="103" t="s">
        <v>687</v>
      </c>
    </row>
    <row r="151" s="3" customFormat="1" ht="120" customHeight="1" spans="1:26">
      <c r="A151" s="71"/>
      <c r="B151" s="72" t="s">
        <v>688</v>
      </c>
      <c r="C151" s="64" t="s">
        <v>38</v>
      </c>
      <c r="D151" s="64" t="s">
        <v>39</v>
      </c>
      <c r="E151" s="64" t="s">
        <v>689</v>
      </c>
      <c r="F151" s="82" t="s">
        <v>690</v>
      </c>
      <c r="G151" s="83">
        <v>10</v>
      </c>
      <c r="H151" s="83">
        <v>10</v>
      </c>
      <c r="I151" s="83"/>
      <c r="J151" s="83"/>
      <c r="K151" s="83"/>
      <c r="L151" s="95"/>
      <c r="M151" s="82" t="s">
        <v>592</v>
      </c>
      <c r="N151" s="95">
        <v>1</v>
      </c>
      <c r="O151" s="95">
        <v>0</v>
      </c>
      <c r="P151" s="95">
        <v>0.16</v>
      </c>
      <c r="Q151" s="95">
        <v>0.04</v>
      </c>
      <c r="R151" s="95">
        <v>0.12</v>
      </c>
      <c r="S151" s="95">
        <v>0.72</v>
      </c>
      <c r="T151" s="95">
        <v>0.18</v>
      </c>
      <c r="U151" s="95">
        <v>0.54</v>
      </c>
      <c r="V151" s="95" t="s">
        <v>44</v>
      </c>
      <c r="W151" s="95" t="s">
        <v>45</v>
      </c>
      <c r="X151" s="95" t="s">
        <v>599</v>
      </c>
      <c r="Y151" s="95" t="s">
        <v>600</v>
      </c>
      <c r="Z151" s="91"/>
    </row>
    <row r="152" s="3" customFormat="1" ht="120" customHeight="1" spans="1:26">
      <c r="A152" s="71"/>
      <c r="B152" s="72" t="s">
        <v>691</v>
      </c>
      <c r="C152" s="64" t="s">
        <v>38</v>
      </c>
      <c r="D152" s="64" t="s">
        <v>39</v>
      </c>
      <c r="E152" s="64" t="s">
        <v>692</v>
      </c>
      <c r="F152" s="82" t="s">
        <v>693</v>
      </c>
      <c r="G152" s="83">
        <v>20</v>
      </c>
      <c r="H152" s="83">
        <v>20</v>
      </c>
      <c r="I152" s="83"/>
      <c r="J152" s="83"/>
      <c r="K152" s="83"/>
      <c r="L152" s="95"/>
      <c r="M152" s="82" t="s">
        <v>592</v>
      </c>
      <c r="N152" s="95">
        <v>0</v>
      </c>
      <c r="O152" s="95">
        <v>2</v>
      </c>
      <c r="P152" s="95">
        <v>0.1067</v>
      </c>
      <c r="Q152" s="95">
        <v>0.0025</v>
      </c>
      <c r="R152" s="95">
        <v>0.0842</v>
      </c>
      <c r="S152" s="95">
        <v>0.4177</v>
      </c>
      <c r="T152" s="95">
        <v>0.0875</v>
      </c>
      <c r="U152" s="95">
        <v>0.3302</v>
      </c>
      <c r="V152" s="95" t="s">
        <v>44</v>
      </c>
      <c r="W152" s="95" t="s">
        <v>45</v>
      </c>
      <c r="X152" s="95" t="s">
        <v>604</v>
      </c>
      <c r="Y152" s="95" t="s">
        <v>605</v>
      </c>
      <c r="Z152" s="91"/>
    </row>
    <row r="153" s="3" customFormat="1" ht="120" customHeight="1" spans="1:26">
      <c r="A153" s="71"/>
      <c r="B153" s="72" t="s">
        <v>694</v>
      </c>
      <c r="C153" s="64" t="s">
        <v>38</v>
      </c>
      <c r="D153" s="64" t="s">
        <v>39</v>
      </c>
      <c r="E153" s="64" t="s">
        <v>695</v>
      </c>
      <c r="F153" s="82" t="s">
        <v>696</v>
      </c>
      <c r="G153" s="83">
        <v>20</v>
      </c>
      <c r="H153" s="83">
        <v>20</v>
      </c>
      <c r="I153" s="83"/>
      <c r="J153" s="83"/>
      <c r="K153" s="83"/>
      <c r="L153" s="95"/>
      <c r="M153" s="82" t="s">
        <v>592</v>
      </c>
      <c r="N153" s="95">
        <v>2</v>
      </c>
      <c r="O153" s="95">
        <v>0</v>
      </c>
      <c r="P153" s="95">
        <v>0.4587</v>
      </c>
      <c r="Q153" s="95">
        <v>0.351</v>
      </c>
      <c r="R153" s="95">
        <v>0.1077</v>
      </c>
      <c r="S153" s="95">
        <v>0.6194</v>
      </c>
      <c r="T153" s="95">
        <v>0.1618</v>
      </c>
      <c r="U153" s="95">
        <v>0.4576</v>
      </c>
      <c r="V153" s="95" t="s">
        <v>44</v>
      </c>
      <c r="W153" s="95" t="s">
        <v>45</v>
      </c>
      <c r="X153" s="95" t="s">
        <v>609</v>
      </c>
      <c r="Y153" s="95" t="s">
        <v>610</v>
      </c>
      <c r="Z153" s="91"/>
    </row>
    <row r="154" s="3" customFormat="1" ht="156" customHeight="1" spans="1:26">
      <c r="A154" s="71"/>
      <c r="B154" s="72" t="s">
        <v>697</v>
      </c>
      <c r="C154" s="64" t="s">
        <v>38</v>
      </c>
      <c r="D154" s="64" t="s">
        <v>39</v>
      </c>
      <c r="E154" s="64" t="s">
        <v>698</v>
      </c>
      <c r="F154" s="82" t="s">
        <v>699</v>
      </c>
      <c r="G154" s="83">
        <v>30</v>
      </c>
      <c r="H154" s="83">
        <v>30</v>
      </c>
      <c r="I154" s="83"/>
      <c r="J154" s="83"/>
      <c r="K154" s="83"/>
      <c r="L154" s="95"/>
      <c r="M154" s="82" t="s">
        <v>592</v>
      </c>
      <c r="N154" s="95">
        <v>0</v>
      </c>
      <c r="O154" s="95">
        <v>3</v>
      </c>
      <c r="P154" s="95">
        <v>0.0889</v>
      </c>
      <c r="Q154" s="95">
        <v>0.0205</v>
      </c>
      <c r="R154" s="95">
        <v>0.0684</v>
      </c>
      <c r="S154" s="95">
        <v>0.3716</v>
      </c>
      <c r="T154" s="95">
        <v>0.0852</v>
      </c>
      <c r="U154" s="95">
        <v>0.2864</v>
      </c>
      <c r="V154" s="95" t="s">
        <v>44</v>
      </c>
      <c r="W154" s="95" t="s">
        <v>45</v>
      </c>
      <c r="X154" s="95" t="s">
        <v>614</v>
      </c>
      <c r="Y154" s="95" t="s">
        <v>700</v>
      </c>
      <c r="Z154" s="91"/>
    </row>
    <row r="155" s="3" customFormat="1" ht="120" customHeight="1" spans="1:26">
      <c r="A155" s="71"/>
      <c r="B155" s="72" t="s">
        <v>701</v>
      </c>
      <c r="C155" s="64" t="s">
        <v>38</v>
      </c>
      <c r="D155" s="64" t="s">
        <v>39</v>
      </c>
      <c r="E155" s="64" t="s">
        <v>702</v>
      </c>
      <c r="F155" s="82" t="s">
        <v>703</v>
      </c>
      <c r="G155" s="83">
        <v>30</v>
      </c>
      <c r="H155" s="83">
        <v>30</v>
      </c>
      <c r="I155" s="83"/>
      <c r="J155" s="83"/>
      <c r="K155" s="83"/>
      <c r="L155" s="95"/>
      <c r="M155" s="82" t="s">
        <v>592</v>
      </c>
      <c r="N155" s="95">
        <v>3</v>
      </c>
      <c r="O155" s="95">
        <v>0</v>
      </c>
      <c r="P155" s="95">
        <v>0.0644</v>
      </c>
      <c r="Q155" s="95">
        <v>0.0266</v>
      </c>
      <c r="R155" s="95">
        <v>0.0378</v>
      </c>
      <c r="S155" s="95">
        <v>0.287</v>
      </c>
      <c r="T155" s="95">
        <v>0.126</v>
      </c>
      <c r="U155" s="95">
        <v>0.161</v>
      </c>
      <c r="V155" s="95" t="s">
        <v>44</v>
      </c>
      <c r="W155" s="95" t="s">
        <v>45</v>
      </c>
      <c r="X155" s="95" t="s">
        <v>619</v>
      </c>
      <c r="Y155" s="95" t="s">
        <v>620</v>
      </c>
      <c r="Z155" s="91"/>
    </row>
    <row r="156" s="3" customFormat="1" ht="135" customHeight="1" spans="1:26">
      <c r="A156" s="71"/>
      <c r="B156" s="72" t="s">
        <v>704</v>
      </c>
      <c r="C156" s="64" t="s">
        <v>38</v>
      </c>
      <c r="D156" s="64" t="s">
        <v>39</v>
      </c>
      <c r="E156" s="64" t="s">
        <v>705</v>
      </c>
      <c r="F156" s="82" t="s">
        <v>706</v>
      </c>
      <c r="G156" s="83">
        <v>30</v>
      </c>
      <c r="H156" s="83">
        <v>30</v>
      </c>
      <c r="I156" s="83"/>
      <c r="J156" s="83"/>
      <c r="K156" s="83"/>
      <c r="L156" s="95"/>
      <c r="M156" s="82" t="s">
        <v>592</v>
      </c>
      <c r="N156" s="95">
        <v>3</v>
      </c>
      <c r="O156" s="95">
        <v>0</v>
      </c>
      <c r="P156" s="95">
        <v>0.0976</v>
      </c>
      <c r="Q156" s="95">
        <v>0.0455</v>
      </c>
      <c r="R156" s="95">
        <v>0.0521</v>
      </c>
      <c r="S156" s="95">
        <v>0.4039</v>
      </c>
      <c r="T156" s="95">
        <v>0.1825</v>
      </c>
      <c r="U156" s="95">
        <v>0.161</v>
      </c>
      <c r="V156" s="95" t="s">
        <v>44</v>
      </c>
      <c r="W156" s="95" t="s">
        <v>45</v>
      </c>
      <c r="X156" s="95" t="s">
        <v>624</v>
      </c>
      <c r="Y156" s="95" t="s">
        <v>625</v>
      </c>
      <c r="Z156" s="91"/>
    </row>
    <row r="157" s="3" customFormat="1" ht="120" customHeight="1" spans="1:26">
      <c r="A157" s="71"/>
      <c r="B157" s="72" t="s">
        <v>707</v>
      </c>
      <c r="C157" s="64" t="s">
        <v>38</v>
      </c>
      <c r="D157" s="64" t="s">
        <v>39</v>
      </c>
      <c r="E157" s="64" t="s">
        <v>708</v>
      </c>
      <c r="F157" s="82" t="s">
        <v>709</v>
      </c>
      <c r="G157" s="83">
        <v>30</v>
      </c>
      <c r="H157" s="83">
        <v>30</v>
      </c>
      <c r="I157" s="83"/>
      <c r="J157" s="83"/>
      <c r="K157" s="83"/>
      <c r="L157" s="95"/>
      <c r="M157" s="82" t="s">
        <v>592</v>
      </c>
      <c r="N157" s="95">
        <v>3</v>
      </c>
      <c r="O157" s="95">
        <v>0</v>
      </c>
      <c r="P157" s="95">
        <v>0.0873</v>
      </c>
      <c r="Q157" s="95">
        <v>0.0384</v>
      </c>
      <c r="R157" s="95">
        <v>0.0489</v>
      </c>
      <c r="S157" s="95">
        <v>0.3881</v>
      </c>
      <c r="T157" s="95">
        <v>0.1654</v>
      </c>
      <c r="U157" s="95">
        <v>0.2227</v>
      </c>
      <c r="V157" s="95" t="s">
        <v>44</v>
      </c>
      <c r="W157" s="95" t="s">
        <v>45</v>
      </c>
      <c r="X157" s="95" t="s">
        <v>628</v>
      </c>
      <c r="Y157" s="95" t="s">
        <v>629</v>
      </c>
      <c r="Z157" s="91"/>
    </row>
    <row r="158" s="3" customFormat="1" ht="120" customHeight="1" spans="1:26">
      <c r="A158" s="71"/>
      <c r="B158" s="72" t="s">
        <v>710</v>
      </c>
      <c r="C158" s="64" t="s">
        <v>38</v>
      </c>
      <c r="D158" s="64" t="s">
        <v>39</v>
      </c>
      <c r="E158" s="64" t="s">
        <v>711</v>
      </c>
      <c r="F158" s="82" t="s">
        <v>712</v>
      </c>
      <c r="G158" s="83">
        <v>30</v>
      </c>
      <c r="H158" s="83">
        <v>30</v>
      </c>
      <c r="I158" s="83"/>
      <c r="J158" s="83"/>
      <c r="K158" s="83"/>
      <c r="L158" s="95"/>
      <c r="M158" s="82" t="s">
        <v>592</v>
      </c>
      <c r="N158" s="95">
        <v>2</v>
      </c>
      <c r="O158" s="95">
        <v>1</v>
      </c>
      <c r="P158" s="95">
        <v>0.0611</v>
      </c>
      <c r="Q158" s="95">
        <v>0.0233</v>
      </c>
      <c r="R158" s="95">
        <v>0.0378</v>
      </c>
      <c r="S158" s="95">
        <v>0.254</v>
      </c>
      <c r="T158" s="95">
        <v>0.093</v>
      </c>
      <c r="U158" s="95">
        <v>0.161</v>
      </c>
      <c r="V158" s="95" t="s">
        <v>44</v>
      </c>
      <c r="W158" s="95" t="s">
        <v>45</v>
      </c>
      <c r="X158" s="95" t="s">
        <v>633</v>
      </c>
      <c r="Y158" s="95" t="s">
        <v>634</v>
      </c>
      <c r="Z158" s="91"/>
    </row>
    <row r="159" s="3" customFormat="1" ht="120" customHeight="1" spans="1:26">
      <c r="A159" s="71"/>
      <c r="B159" s="72" t="s">
        <v>713</v>
      </c>
      <c r="C159" s="64" t="s">
        <v>38</v>
      </c>
      <c r="D159" s="64" t="s">
        <v>39</v>
      </c>
      <c r="E159" s="64" t="s">
        <v>714</v>
      </c>
      <c r="F159" s="82" t="s">
        <v>715</v>
      </c>
      <c r="G159" s="83">
        <v>20</v>
      </c>
      <c r="H159" s="83">
        <v>20</v>
      </c>
      <c r="I159" s="83"/>
      <c r="J159" s="83"/>
      <c r="K159" s="83"/>
      <c r="L159" s="95"/>
      <c r="M159" s="82" t="s">
        <v>592</v>
      </c>
      <c r="N159" s="95">
        <v>2</v>
      </c>
      <c r="O159" s="95">
        <v>0</v>
      </c>
      <c r="P159" s="95">
        <v>0.0836</v>
      </c>
      <c r="Q159" s="95">
        <v>0.0359</v>
      </c>
      <c r="R159" s="95">
        <v>0.0477</v>
      </c>
      <c r="S159" s="95">
        <v>0.3522</v>
      </c>
      <c r="T159" s="95">
        <v>0.1499</v>
      </c>
      <c r="U159" s="95">
        <v>0.2023</v>
      </c>
      <c r="V159" s="95" t="s">
        <v>44</v>
      </c>
      <c r="W159" s="95" t="s">
        <v>45</v>
      </c>
      <c r="X159" s="95" t="s">
        <v>638</v>
      </c>
      <c r="Y159" s="95" t="s">
        <v>639</v>
      </c>
      <c r="Z159" s="91"/>
    </row>
    <row r="160" s="3" customFormat="1" ht="120" customHeight="1" spans="1:26">
      <c r="A160" s="71"/>
      <c r="B160" s="72" t="s">
        <v>716</v>
      </c>
      <c r="C160" s="64" t="s">
        <v>38</v>
      </c>
      <c r="D160" s="64" t="s">
        <v>39</v>
      </c>
      <c r="E160" s="64" t="s">
        <v>717</v>
      </c>
      <c r="F160" s="82" t="s">
        <v>718</v>
      </c>
      <c r="G160" s="83">
        <v>30</v>
      </c>
      <c r="H160" s="83">
        <v>30</v>
      </c>
      <c r="I160" s="83"/>
      <c r="J160" s="83"/>
      <c r="K160" s="83"/>
      <c r="L160" s="95"/>
      <c r="M160" s="82" t="s">
        <v>592</v>
      </c>
      <c r="N160" s="95">
        <v>3</v>
      </c>
      <c r="O160" s="95">
        <v>0</v>
      </c>
      <c r="P160" s="95">
        <v>0.1303</v>
      </c>
      <c r="Q160" s="95">
        <v>0.0408</v>
      </c>
      <c r="R160" s="95">
        <v>0.0895</v>
      </c>
      <c r="S160" s="95">
        <v>0.638</v>
      </c>
      <c r="T160" s="95">
        <v>0.215</v>
      </c>
      <c r="U160" s="95">
        <v>0.423</v>
      </c>
      <c r="V160" s="95" t="s">
        <v>44</v>
      </c>
      <c r="W160" s="95" t="s">
        <v>45</v>
      </c>
      <c r="X160" s="95" t="s">
        <v>643</v>
      </c>
      <c r="Y160" s="95" t="s">
        <v>644</v>
      </c>
      <c r="Z160" s="91"/>
    </row>
    <row r="161" s="3" customFormat="1" ht="120" customHeight="1" spans="1:26">
      <c r="A161" s="71"/>
      <c r="B161" s="72" t="s">
        <v>719</v>
      </c>
      <c r="C161" s="64" t="s">
        <v>38</v>
      </c>
      <c r="D161" s="64" t="s">
        <v>39</v>
      </c>
      <c r="E161" s="64" t="s">
        <v>720</v>
      </c>
      <c r="F161" s="82" t="s">
        <v>721</v>
      </c>
      <c r="G161" s="83">
        <v>20</v>
      </c>
      <c r="H161" s="83">
        <v>20</v>
      </c>
      <c r="I161" s="83"/>
      <c r="J161" s="83"/>
      <c r="K161" s="83"/>
      <c r="L161" s="95"/>
      <c r="M161" s="82" t="s">
        <v>592</v>
      </c>
      <c r="N161" s="95">
        <v>1</v>
      </c>
      <c r="O161" s="95">
        <v>1</v>
      </c>
      <c r="P161" s="95">
        <v>0.1403</v>
      </c>
      <c r="Q161" s="95">
        <v>0.077</v>
      </c>
      <c r="R161" s="95">
        <v>0.0633</v>
      </c>
      <c r="S161" s="95">
        <v>0.516</v>
      </c>
      <c r="T161" s="95">
        <v>0.2947</v>
      </c>
      <c r="U161" s="95">
        <v>0.2213</v>
      </c>
      <c r="V161" s="95" t="s">
        <v>44</v>
      </c>
      <c r="W161" s="95" t="s">
        <v>45</v>
      </c>
      <c r="X161" s="95" t="s">
        <v>648</v>
      </c>
      <c r="Y161" s="95" t="s">
        <v>649</v>
      </c>
      <c r="Z161" s="91"/>
    </row>
    <row r="162" s="3" customFormat="1" ht="141" customHeight="1" spans="1:26">
      <c r="A162" s="71"/>
      <c r="B162" s="72" t="s">
        <v>722</v>
      </c>
      <c r="C162" s="64" t="s">
        <v>38</v>
      </c>
      <c r="D162" s="64" t="s">
        <v>39</v>
      </c>
      <c r="E162" s="64" t="s">
        <v>723</v>
      </c>
      <c r="F162" s="82" t="s">
        <v>724</v>
      </c>
      <c r="G162" s="83">
        <v>30</v>
      </c>
      <c r="H162" s="83">
        <v>30</v>
      </c>
      <c r="I162" s="83"/>
      <c r="J162" s="83"/>
      <c r="K162" s="83"/>
      <c r="L162" s="95"/>
      <c r="M162" s="82" t="s">
        <v>592</v>
      </c>
      <c r="N162" s="95">
        <v>3</v>
      </c>
      <c r="O162" s="95">
        <v>0</v>
      </c>
      <c r="P162" s="95">
        <v>0.0644</v>
      </c>
      <c r="Q162" s="95">
        <v>0.0266</v>
      </c>
      <c r="R162" s="95">
        <v>0.0378</v>
      </c>
      <c r="S162" s="95">
        <v>0.287</v>
      </c>
      <c r="T162" s="95">
        <v>0.126</v>
      </c>
      <c r="U162" s="95">
        <v>0.161</v>
      </c>
      <c r="V162" s="95" t="s">
        <v>44</v>
      </c>
      <c r="W162" s="95" t="s">
        <v>45</v>
      </c>
      <c r="X162" s="95" t="s">
        <v>653</v>
      </c>
      <c r="Y162" s="95" t="s">
        <v>654</v>
      </c>
      <c r="Z162" s="91"/>
    </row>
    <row r="163" s="3" customFormat="1" ht="142" customHeight="1" spans="1:26">
      <c r="A163" s="71"/>
      <c r="B163" s="72" t="s">
        <v>725</v>
      </c>
      <c r="C163" s="64" t="s">
        <v>38</v>
      </c>
      <c r="D163" s="64" t="s">
        <v>39</v>
      </c>
      <c r="E163" s="64" t="s">
        <v>726</v>
      </c>
      <c r="F163" s="82" t="s">
        <v>727</v>
      </c>
      <c r="G163" s="83">
        <v>30</v>
      </c>
      <c r="H163" s="83">
        <v>30</v>
      </c>
      <c r="I163" s="83"/>
      <c r="J163" s="83"/>
      <c r="K163" s="83"/>
      <c r="L163" s="95"/>
      <c r="M163" s="82" t="s">
        <v>592</v>
      </c>
      <c r="N163" s="95">
        <v>2</v>
      </c>
      <c r="O163" s="95">
        <v>1</v>
      </c>
      <c r="P163" s="95">
        <v>0.1067</v>
      </c>
      <c r="Q163" s="95">
        <v>0.0025</v>
      </c>
      <c r="R163" s="95">
        <v>0.0842</v>
      </c>
      <c r="S163" s="95">
        <v>0.4177</v>
      </c>
      <c r="T163" s="95">
        <v>0.0875</v>
      </c>
      <c r="U163" s="95">
        <v>0.3302</v>
      </c>
      <c r="V163" s="95" t="s">
        <v>44</v>
      </c>
      <c r="W163" s="95" t="s">
        <v>45</v>
      </c>
      <c r="X163" s="95" t="s">
        <v>658</v>
      </c>
      <c r="Y163" s="95" t="s">
        <v>659</v>
      </c>
      <c r="Z163" s="91"/>
    </row>
    <row r="164" s="3" customFormat="1" ht="120" customHeight="1" spans="1:26">
      <c r="A164" s="71"/>
      <c r="B164" s="72" t="s">
        <v>728</v>
      </c>
      <c r="C164" s="64" t="s">
        <v>38</v>
      </c>
      <c r="D164" s="64" t="s">
        <v>39</v>
      </c>
      <c r="E164" s="64" t="s">
        <v>729</v>
      </c>
      <c r="F164" s="82" t="s">
        <v>730</v>
      </c>
      <c r="G164" s="83">
        <v>20</v>
      </c>
      <c r="H164" s="83">
        <v>20</v>
      </c>
      <c r="I164" s="83"/>
      <c r="J164" s="83"/>
      <c r="K164" s="83"/>
      <c r="L164" s="95"/>
      <c r="M164" s="82" t="s">
        <v>592</v>
      </c>
      <c r="N164" s="95">
        <v>3</v>
      </c>
      <c r="O164" s="95">
        <v>0</v>
      </c>
      <c r="P164" s="95">
        <v>0.0987</v>
      </c>
      <c r="Q164" s="95">
        <v>0.0328</v>
      </c>
      <c r="R164" s="95">
        <v>0.0659</v>
      </c>
      <c r="S164" s="95">
        <v>0.4748</v>
      </c>
      <c r="T164" s="95">
        <v>0.1421</v>
      </c>
      <c r="U164" s="95">
        <v>0.3327</v>
      </c>
      <c r="V164" s="95" t="s">
        <v>44</v>
      </c>
      <c r="W164" s="95" t="s">
        <v>45</v>
      </c>
      <c r="X164" s="95" t="s">
        <v>663</v>
      </c>
      <c r="Y164" s="95" t="s">
        <v>664</v>
      </c>
      <c r="Z164" s="91"/>
    </row>
    <row r="165" s="3" customFormat="1" ht="120" customHeight="1" spans="1:26">
      <c r="A165" s="71"/>
      <c r="B165" s="72" t="s">
        <v>731</v>
      </c>
      <c r="C165" s="64" t="s">
        <v>38</v>
      </c>
      <c r="D165" s="64" t="s">
        <v>39</v>
      </c>
      <c r="E165" s="64" t="s">
        <v>732</v>
      </c>
      <c r="F165" s="82" t="s">
        <v>733</v>
      </c>
      <c r="G165" s="83">
        <v>20</v>
      </c>
      <c r="H165" s="83">
        <v>20</v>
      </c>
      <c r="I165" s="83"/>
      <c r="J165" s="83"/>
      <c r="K165" s="83"/>
      <c r="L165" s="95"/>
      <c r="M165" s="82" t="s">
        <v>592</v>
      </c>
      <c r="N165" s="95">
        <v>2</v>
      </c>
      <c r="O165" s="95">
        <v>0</v>
      </c>
      <c r="P165" s="95">
        <v>0.107</v>
      </c>
      <c r="Q165" s="95">
        <v>0.0409</v>
      </c>
      <c r="R165" s="95">
        <v>0.0661</v>
      </c>
      <c r="S165" s="95">
        <v>0.4738</v>
      </c>
      <c r="T165" s="95">
        <v>0.1794</v>
      </c>
      <c r="U165" s="95">
        <v>0.2944</v>
      </c>
      <c r="V165" s="95" t="s">
        <v>44</v>
      </c>
      <c r="W165" s="95" t="s">
        <v>45</v>
      </c>
      <c r="X165" s="95" t="s">
        <v>668</v>
      </c>
      <c r="Y165" s="95" t="s">
        <v>734</v>
      </c>
      <c r="Z165" s="91"/>
    </row>
    <row r="166" s="3" customFormat="1" ht="120" customHeight="1" spans="1:26">
      <c r="A166" s="71"/>
      <c r="B166" s="72" t="s">
        <v>735</v>
      </c>
      <c r="C166" s="64" t="s">
        <v>38</v>
      </c>
      <c r="D166" s="64" t="s">
        <v>39</v>
      </c>
      <c r="E166" s="64" t="s">
        <v>736</v>
      </c>
      <c r="F166" s="82" t="s">
        <v>737</v>
      </c>
      <c r="G166" s="83">
        <v>20</v>
      </c>
      <c r="H166" s="83">
        <v>20</v>
      </c>
      <c r="I166" s="83"/>
      <c r="J166" s="83"/>
      <c r="K166" s="83"/>
      <c r="L166" s="95"/>
      <c r="M166" s="82" t="s">
        <v>592</v>
      </c>
      <c r="N166" s="95">
        <v>3</v>
      </c>
      <c r="O166" s="95">
        <v>0</v>
      </c>
      <c r="P166" s="95">
        <v>0.1662</v>
      </c>
      <c r="Q166" s="95">
        <v>0.0867</v>
      </c>
      <c r="R166" s="95">
        <v>0.0795</v>
      </c>
      <c r="S166" s="95">
        <v>0.6648</v>
      </c>
      <c r="T166" s="95">
        <v>0.3468</v>
      </c>
      <c r="U166" s="95">
        <v>0.318</v>
      </c>
      <c r="V166" s="95" t="s">
        <v>44</v>
      </c>
      <c r="W166" s="95" t="s">
        <v>45</v>
      </c>
      <c r="X166" s="95" t="s">
        <v>673</v>
      </c>
      <c r="Y166" s="95" t="s">
        <v>738</v>
      </c>
      <c r="Z166" s="91"/>
    </row>
    <row r="167" s="3" customFormat="1" ht="120" customHeight="1" spans="1:26">
      <c r="A167" s="71"/>
      <c r="B167" s="72" t="s">
        <v>739</v>
      </c>
      <c r="C167" s="64" t="s">
        <v>38</v>
      </c>
      <c r="D167" s="64" t="s">
        <v>39</v>
      </c>
      <c r="E167" s="64" t="s">
        <v>740</v>
      </c>
      <c r="F167" s="82" t="s">
        <v>741</v>
      </c>
      <c r="G167" s="83">
        <v>30</v>
      </c>
      <c r="H167" s="83">
        <v>30</v>
      </c>
      <c r="I167" s="83"/>
      <c r="J167" s="83"/>
      <c r="K167" s="83"/>
      <c r="L167" s="95"/>
      <c r="M167" s="82" t="s">
        <v>592</v>
      </c>
      <c r="N167" s="95">
        <v>3</v>
      </c>
      <c r="O167" s="95">
        <v>0</v>
      </c>
      <c r="P167" s="95">
        <v>0.1393</v>
      </c>
      <c r="Q167" s="95">
        <v>0.0639</v>
      </c>
      <c r="R167" s="95">
        <v>0.0754</v>
      </c>
      <c r="S167" s="95">
        <v>0.6077</v>
      </c>
      <c r="T167" s="95">
        <v>0.2905</v>
      </c>
      <c r="U167" s="95">
        <v>0.3172</v>
      </c>
      <c r="V167" s="95" t="s">
        <v>44</v>
      </c>
      <c r="W167" s="95" t="s">
        <v>45</v>
      </c>
      <c r="X167" s="95" t="s">
        <v>678</v>
      </c>
      <c r="Y167" s="95" t="s">
        <v>679</v>
      </c>
      <c r="Z167" s="91"/>
    </row>
    <row r="168" s="3" customFormat="1" ht="120" customHeight="1" spans="1:26">
      <c r="A168" s="71"/>
      <c r="B168" s="72" t="s">
        <v>742</v>
      </c>
      <c r="C168" s="64" t="s">
        <v>38</v>
      </c>
      <c r="D168" s="64" t="s">
        <v>39</v>
      </c>
      <c r="E168" s="64" t="s">
        <v>743</v>
      </c>
      <c r="F168" s="82" t="s">
        <v>744</v>
      </c>
      <c r="G168" s="83">
        <v>20</v>
      </c>
      <c r="H168" s="83">
        <v>20</v>
      </c>
      <c r="I168" s="83"/>
      <c r="J168" s="83"/>
      <c r="K168" s="83"/>
      <c r="L168" s="95"/>
      <c r="M168" s="82" t="s">
        <v>592</v>
      </c>
      <c r="N168" s="95">
        <v>1</v>
      </c>
      <c r="O168" s="95">
        <v>0</v>
      </c>
      <c r="P168" s="95">
        <v>0.107</v>
      </c>
      <c r="Q168" s="95">
        <v>0.0409</v>
      </c>
      <c r="R168" s="95">
        <v>0.0661</v>
      </c>
      <c r="S168" s="95">
        <v>0.4738</v>
      </c>
      <c r="T168" s="95">
        <v>0.1794</v>
      </c>
      <c r="U168" s="95">
        <v>0.2944</v>
      </c>
      <c r="V168" s="95" t="s">
        <v>44</v>
      </c>
      <c r="W168" s="95" t="s">
        <v>45</v>
      </c>
      <c r="X168" s="95" t="s">
        <v>683</v>
      </c>
      <c r="Y168" s="95" t="s">
        <v>684</v>
      </c>
      <c r="Z168" s="91"/>
    </row>
    <row r="169" s="3" customFormat="1" ht="39" customHeight="1" spans="1:26">
      <c r="A169" s="53" t="s">
        <v>745</v>
      </c>
      <c r="B169" s="54"/>
      <c r="C169" s="55"/>
      <c r="D169" s="55"/>
      <c r="E169" s="56"/>
      <c r="F169" s="79"/>
      <c r="G169" s="80">
        <f>SUM(G170,G178,G183)</f>
        <v>2000</v>
      </c>
      <c r="H169" s="80">
        <f>SUM(H170,H178,H183)</f>
        <v>1539.3</v>
      </c>
      <c r="I169" s="80">
        <f>SUM(I170,I178,I183)</f>
        <v>460.7</v>
      </c>
      <c r="J169" s="80">
        <f>SUM(J170,J178,J183)</f>
        <v>0</v>
      </c>
      <c r="K169" s="80">
        <f>SUM(K170,K178,K183)</f>
        <v>0</v>
      </c>
      <c r="L169" s="91"/>
      <c r="M169" s="92"/>
      <c r="N169" s="91"/>
      <c r="O169" s="91"/>
      <c r="P169" s="91"/>
      <c r="Q169" s="91"/>
      <c r="R169" s="91"/>
      <c r="S169" s="91"/>
      <c r="T169" s="91"/>
      <c r="U169" s="91"/>
      <c r="V169" s="91"/>
      <c r="W169" s="91"/>
      <c r="X169" s="91"/>
      <c r="Y169" s="91"/>
      <c r="Z169" s="91"/>
    </row>
    <row r="170" s="4" customFormat="1" ht="96" customHeight="1" spans="1:26">
      <c r="A170" s="58">
        <v>16</v>
      </c>
      <c r="B170" s="59" t="s">
        <v>746</v>
      </c>
      <c r="C170" s="60" t="s">
        <v>38</v>
      </c>
      <c r="D170" s="60" t="s">
        <v>39</v>
      </c>
      <c r="E170" s="60" t="s">
        <v>747</v>
      </c>
      <c r="F170" s="61" t="s">
        <v>748</v>
      </c>
      <c r="G170" s="81">
        <f>SUM(H170:K170)</f>
        <v>1100</v>
      </c>
      <c r="H170" s="63">
        <f>SUM(H171:H177)</f>
        <v>639.3</v>
      </c>
      <c r="I170" s="63">
        <f>SUM(I171:I177)</f>
        <v>460.7</v>
      </c>
      <c r="J170" s="63">
        <f>SUM(J171:J177)</f>
        <v>0</v>
      </c>
      <c r="K170" s="63">
        <f>SUM(K171:K177)</f>
        <v>0</v>
      </c>
      <c r="L170" s="60" t="s">
        <v>749</v>
      </c>
      <c r="M170" s="94" t="s">
        <v>750</v>
      </c>
      <c r="N170" s="60" t="s">
        <v>751</v>
      </c>
      <c r="O170" s="60" t="s">
        <v>751</v>
      </c>
      <c r="P170" s="60" t="s">
        <v>751</v>
      </c>
      <c r="Q170" s="60" t="s">
        <v>751</v>
      </c>
      <c r="R170" s="60" t="s">
        <v>751</v>
      </c>
      <c r="S170" s="60" t="s">
        <v>751</v>
      </c>
      <c r="T170" s="60" t="s">
        <v>751</v>
      </c>
      <c r="U170" s="60" t="s">
        <v>751</v>
      </c>
      <c r="V170" s="60" t="s">
        <v>44</v>
      </c>
      <c r="W170" s="58" t="s">
        <v>45</v>
      </c>
      <c r="X170" s="60" t="s">
        <v>298</v>
      </c>
      <c r="Y170" s="60" t="s">
        <v>299</v>
      </c>
      <c r="Z170" s="103" t="s">
        <v>752</v>
      </c>
    </row>
    <row r="171" s="4" customFormat="1" ht="60" spans="1:26">
      <c r="A171" s="58"/>
      <c r="B171" s="72" t="s">
        <v>753</v>
      </c>
      <c r="C171" s="95" t="s">
        <v>38</v>
      </c>
      <c r="D171" s="95" t="s">
        <v>39</v>
      </c>
      <c r="E171" s="95" t="s">
        <v>754</v>
      </c>
      <c r="F171" s="66" t="s">
        <v>755</v>
      </c>
      <c r="G171" s="83">
        <v>100</v>
      </c>
      <c r="H171" s="83">
        <v>100</v>
      </c>
      <c r="I171" s="83"/>
      <c r="J171" s="83"/>
      <c r="K171" s="83"/>
      <c r="L171" s="95"/>
      <c r="M171" s="82" t="s">
        <v>750</v>
      </c>
      <c r="N171" s="95" t="s">
        <v>751</v>
      </c>
      <c r="O171" s="95" t="s">
        <v>751</v>
      </c>
      <c r="P171" s="95" t="s">
        <v>751</v>
      </c>
      <c r="Q171" s="95" t="s">
        <v>751</v>
      </c>
      <c r="R171" s="95" t="s">
        <v>751</v>
      </c>
      <c r="S171" s="95" t="s">
        <v>751</v>
      </c>
      <c r="T171" s="95" t="s">
        <v>751</v>
      </c>
      <c r="U171" s="95" t="s">
        <v>751</v>
      </c>
      <c r="V171" s="95" t="s">
        <v>44</v>
      </c>
      <c r="W171" s="95" t="s">
        <v>45</v>
      </c>
      <c r="X171" s="95" t="s">
        <v>756</v>
      </c>
      <c r="Y171" s="95" t="s">
        <v>757</v>
      </c>
      <c r="Z171" s="103"/>
    </row>
    <row r="172" s="4" customFormat="1" ht="60" spans="1:26">
      <c r="A172" s="58"/>
      <c r="B172" s="72" t="s">
        <v>758</v>
      </c>
      <c r="C172" s="95" t="s">
        <v>38</v>
      </c>
      <c r="D172" s="95" t="s">
        <v>39</v>
      </c>
      <c r="E172" s="95" t="s">
        <v>759</v>
      </c>
      <c r="F172" s="66" t="s">
        <v>760</v>
      </c>
      <c r="G172" s="83">
        <v>200</v>
      </c>
      <c r="H172" s="83">
        <v>139.3</v>
      </c>
      <c r="I172" s="83">
        <v>60.7</v>
      </c>
      <c r="J172" s="83"/>
      <c r="K172" s="83"/>
      <c r="L172" s="95"/>
      <c r="M172" s="82" t="s">
        <v>750</v>
      </c>
      <c r="N172" s="95" t="s">
        <v>751</v>
      </c>
      <c r="O172" s="95" t="s">
        <v>751</v>
      </c>
      <c r="P172" s="95" t="s">
        <v>751</v>
      </c>
      <c r="Q172" s="95" t="s">
        <v>751</v>
      </c>
      <c r="R172" s="95" t="s">
        <v>751</v>
      </c>
      <c r="S172" s="95" t="s">
        <v>751</v>
      </c>
      <c r="T172" s="95" t="s">
        <v>751</v>
      </c>
      <c r="U172" s="95" t="s">
        <v>751</v>
      </c>
      <c r="V172" s="95" t="s">
        <v>44</v>
      </c>
      <c r="W172" s="95" t="s">
        <v>45</v>
      </c>
      <c r="X172" s="95" t="s">
        <v>761</v>
      </c>
      <c r="Y172" s="95" t="s">
        <v>762</v>
      </c>
      <c r="Z172" s="103"/>
    </row>
    <row r="173" s="4" customFormat="1" ht="60" spans="1:26">
      <c r="A173" s="58"/>
      <c r="B173" s="72" t="s">
        <v>763</v>
      </c>
      <c r="C173" s="95" t="s">
        <v>38</v>
      </c>
      <c r="D173" s="95" t="s">
        <v>39</v>
      </c>
      <c r="E173" s="95" t="s">
        <v>764</v>
      </c>
      <c r="F173" s="66" t="s">
        <v>765</v>
      </c>
      <c r="G173" s="83">
        <v>200</v>
      </c>
      <c r="H173" s="83"/>
      <c r="I173" s="83">
        <v>200</v>
      </c>
      <c r="J173" s="83"/>
      <c r="K173" s="83"/>
      <c r="L173" s="95"/>
      <c r="M173" s="82" t="s">
        <v>750</v>
      </c>
      <c r="N173" s="95" t="s">
        <v>751</v>
      </c>
      <c r="O173" s="95" t="s">
        <v>751</v>
      </c>
      <c r="P173" s="95" t="s">
        <v>751</v>
      </c>
      <c r="Q173" s="95" t="s">
        <v>751</v>
      </c>
      <c r="R173" s="95" t="s">
        <v>751</v>
      </c>
      <c r="S173" s="95" t="s">
        <v>751</v>
      </c>
      <c r="T173" s="95" t="s">
        <v>751</v>
      </c>
      <c r="U173" s="95" t="s">
        <v>751</v>
      </c>
      <c r="V173" s="95" t="s">
        <v>44</v>
      </c>
      <c r="W173" s="95" t="s">
        <v>45</v>
      </c>
      <c r="X173" s="95" t="s">
        <v>454</v>
      </c>
      <c r="Y173" s="95" t="s">
        <v>455</v>
      </c>
      <c r="Z173" s="103"/>
    </row>
    <row r="174" s="4" customFormat="1" ht="60" spans="1:26">
      <c r="A174" s="58"/>
      <c r="B174" s="72" t="s">
        <v>766</v>
      </c>
      <c r="C174" s="95" t="s">
        <v>38</v>
      </c>
      <c r="D174" s="95" t="s">
        <v>39</v>
      </c>
      <c r="E174" s="95" t="s">
        <v>767</v>
      </c>
      <c r="F174" s="66" t="s">
        <v>768</v>
      </c>
      <c r="G174" s="83">
        <v>200</v>
      </c>
      <c r="H174" s="83"/>
      <c r="I174" s="83">
        <v>200</v>
      </c>
      <c r="J174" s="83"/>
      <c r="K174" s="83"/>
      <c r="L174" s="95"/>
      <c r="M174" s="82" t="s">
        <v>750</v>
      </c>
      <c r="N174" s="95" t="s">
        <v>751</v>
      </c>
      <c r="O174" s="95" t="s">
        <v>751</v>
      </c>
      <c r="P174" s="95" t="s">
        <v>751</v>
      </c>
      <c r="Q174" s="95" t="s">
        <v>751</v>
      </c>
      <c r="R174" s="95" t="s">
        <v>751</v>
      </c>
      <c r="S174" s="95" t="s">
        <v>751</v>
      </c>
      <c r="T174" s="95" t="s">
        <v>751</v>
      </c>
      <c r="U174" s="95" t="s">
        <v>751</v>
      </c>
      <c r="V174" s="95" t="s">
        <v>44</v>
      </c>
      <c r="W174" s="95" t="s">
        <v>45</v>
      </c>
      <c r="X174" s="95" t="s">
        <v>449</v>
      </c>
      <c r="Y174" s="95" t="s">
        <v>769</v>
      </c>
      <c r="Z174" s="103"/>
    </row>
    <row r="175" s="4" customFormat="1" ht="60" spans="1:26">
      <c r="A175" s="58"/>
      <c r="B175" s="72" t="s">
        <v>770</v>
      </c>
      <c r="C175" s="95" t="s">
        <v>38</v>
      </c>
      <c r="D175" s="95" t="s">
        <v>39</v>
      </c>
      <c r="E175" s="95" t="s">
        <v>771</v>
      </c>
      <c r="F175" s="66" t="s">
        <v>772</v>
      </c>
      <c r="G175" s="83">
        <v>200</v>
      </c>
      <c r="H175" s="83">
        <v>200</v>
      </c>
      <c r="I175" s="83"/>
      <c r="J175" s="83"/>
      <c r="K175" s="83"/>
      <c r="L175" s="95"/>
      <c r="M175" s="82" t="s">
        <v>750</v>
      </c>
      <c r="N175" s="95" t="s">
        <v>751</v>
      </c>
      <c r="O175" s="95" t="s">
        <v>751</v>
      </c>
      <c r="P175" s="95" t="s">
        <v>751</v>
      </c>
      <c r="Q175" s="95" t="s">
        <v>751</v>
      </c>
      <c r="R175" s="95" t="s">
        <v>751</v>
      </c>
      <c r="S175" s="95" t="s">
        <v>751</v>
      </c>
      <c r="T175" s="95" t="s">
        <v>751</v>
      </c>
      <c r="U175" s="95" t="s">
        <v>751</v>
      </c>
      <c r="V175" s="95" t="s">
        <v>44</v>
      </c>
      <c r="W175" s="95" t="s">
        <v>45</v>
      </c>
      <c r="X175" s="95" t="s">
        <v>773</v>
      </c>
      <c r="Y175" s="95" t="s">
        <v>774</v>
      </c>
      <c r="Z175" s="103"/>
    </row>
    <row r="176" s="4" customFormat="1" ht="60" spans="1:26">
      <c r="A176" s="58"/>
      <c r="B176" s="72" t="s">
        <v>775</v>
      </c>
      <c r="C176" s="95" t="s">
        <v>38</v>
      </c>
      <c r="D176" s="95" t="s">
        <v>39</v>
      </c>
      <c r="E176" s="95" t="s">
        <v>776</v>
      </c>
      <c r="F176" s="66" t="s">
        <v>777</v>
      </c>
      <c r="G176" s="83">
        <v>100</v>
      </c>
      <c r="H176" s="83">
        <v>100</v>
      </c>
      <c r="I176" s="83"/>
      <c r="J176" s="83"/>
      <c r="K176" s="83"/>
      <c r="L176" s="95"/>
      <c r="M176" s="82" t="s">
        <v>750</v>
      </c>
      <c r="N176" s="95" t="s">
        <v>751</v>
      </c>
      <c r="O176" s="95" t="s">
        <v>751</v>
      </c>
      <c r="P176" s="95" t="s">
        <v>751</v>
      </c>
      <c r="Q176" s="95" t="s">
        <v>751</v>
      </c>
      <c r="R176" s="95" t="s">
        <v>751</v>
      </c>
      <c r="S176" s="95" t="s">
        <v>751</v>
      </c>
      <c r="T176" s="95" t="s">
        <v>751</v>
      </c>
      <c r="U176" s="95" t="s">
        <v>751</v>
      </c>
      <c r="V176" s="95" t="s">
        <v>44</v>
      </c>
      <c r="W176" s="95" t="s">
        <v>45</v>
      </c>
      <c r="X176" s="95" t="s">
        <v>778</v>
      </c>
      <c r="Y176" s="95" t="s">
        <v>779</v>
      </c>
      <c r="Z176" s="103"/>
    </row>
    <row r="177" s="4" customFormat="1" ht="60" spans="1:26">
      <c r="A177" s="58"/>
      <c r="B177" s="72" t="s">
        <v>780</v>
      </c>
      <c r="C177" s="95" t="s">
        <v>38</v>
      </c>
      <c r="D177" s="95" t="s">
        <v>39</v>
      </c>
      <c r="E177" s="95" t="s">
        <v>781</v>
      </c>
      <c r="F177" s="66" t="s">
        <v>782</v>
      </c>
      <c r="G177" s="83">
        <v>100</v>
      </c>
      <c r="H177" s="83">
        <v>100</v>
      </c>
      <c r="I177" s="83"/>
      <c r="J177" s="83"/>
      <c r="K177" s="83"/>
      <c r="L177" s="95"/>
      <c r="M177" s="82" t="s">
        <v>750</v>
      </c>
      <c r="N177" s="95" t="s">
        <v>751</v>
      </c>
      <c r="O177" s="95" t="s">
        <v>751</v>
      </c>
      <c r="P177" s="95" t="s">
        <v>751</v>
      </c>
      <c r="Q177" s="95" t="s">
        <v>751</v>
      </c>
      <c r="R177" s="95" t="s">
        <v>751</v>
      </c>
      <c r="S177" s="95" t="s">
        <v>751</v>
      </c>
      <c r="T177" s="95" t="s">
        <v>751</v>
      </c>
      <c r="U177" s="95" t="s">
        <v>751</v>
      </c>
      <c r="V177" s="95" t="s">
        <v>44</v>
      </c>
      <c r="W177" s="95" t="s">
        <v>45</v>
      </c>
      <c r="X177" s="95" t="s">
        <v>320</v>
      </c>
      <c r="Y177" s="95" t="s">
        <v>321</v>
      </c>
      <c r="Z177" s="103"/>
    </row>
    <row r="178" s="4" customFormat="1" ht="168" customHeight="1" spans="1:26">
      <c r="A178" s="58">
        <v>17</v>
      </c>
      <c r="B178" s="59" t="s">
        <v>783</v>
      </c>
      <c r="C178" s="60" t="s">
        <v>38</v>
      </c>
      <c r="D178" s="60" t="s">
        <v>39</v>
      </c>
      <c r="E178" s="60" t="s">
        <v>784</v>
      </c>
      <c r="F178" s="61" t="s">
        <v>785</v>
      </c>
      <c r="G178" s="81">
        <f>SUM(H178:K178)</f>
        <v>300</v>
      </c>
      <c r="H178" s="81">
        <f>SUM(H179:H182)</f>
        <v>300</v>
      </c>
      <c r="I178" s="81">
        <f>SUM(I179:I182)</f>
        <v>0</v>
      </c>
      <c r="J178" s="81">
        <f>SUM(J179:J182)</f>
        <v>0</v>
      </c>
      <c r="K178" s="81">
        <f>SUM(K179:K182)</f>
        <v>0</v>
      </c>
      <c r="L178" s="60" t="s">
        <v>143</v>
      </c>
      <c r="M178" s="94" t="s">
        <v>786</v>
      </c>
      <c r="N178" s="60">
        <f>SUM(N179:N182)</f>
        <v>4</v>
      </c>
      <c r="O178" s="60">
        <f t="shared" ref="O178:U178" si="2">SUM(O179:O182)</f>
        <v>0</v>
      </c>
      <c r="P178" s="60">
        <f t="shared" si="2"/>
        <v>0.0058</v>
      </c>
      <c r="Q178" s="60">
        <f t="shared" si="2"/>
        <v>0.0054</v>
      </c>
      <c r="R178" s="60">
        <f t="shared" si="2"/>
        <v>0.0004</v>
      </c>
      <c r="S178" s="60">
        <f t="shared" si="2"/>
        <v>0.0095</v>
      </c>
      <c r="T178" s="60">
        <f t="shared" si="2"/>
        <v>0.009</v>
      </c>
      <c r="U178" s="60">
        <f t="shared" si="2"/>
        <v>0.0005</v>
      </c>
      <c r="V178" s="60" t="s">
        <v>472</v>
      </c>
      <c r="W178" s="60" t="s">
        <v>473</v>
      </c>
      <c r="X178" s="60" t="s">
        <v>474</v>
      </c>
      <c r="Y178" s="60" t="s">
        <v>475</v>
      </c>
      <c r="Z178" s="103" t="s">
        <v>595</v>
      </c>
    </row>
    <row r="179" s="4" customFormat="1" ht="60" spans="1:26">
      <c r="A179" s="64"/>
      <c r="B179" s="72" t="s">
        <v>787</v>
      </c>
      <c r="C179" s="95" t="s">
        <v>38</v>
      </c>
      <c r="D179" s="95" t="s">
        <v>39</v>
      </c>
      <c r="E179" s="95" t="s">
        <v>97</v>
      </c>
      <c r="F179" s="66" t="s">
        <v>788</v>
      </c>
      <c r="G179" s="83">
        <v>120</v>
      </c>
      <c r="H179" s="68">
        <v>120</v>
      </c>
      <c r="I179" s="68"/>
      <c r="J179" s="105"/>
      <c r="K179" s="105"/>
      <c r="L179" s="95"/>
      <c r="M179" s="82" t="s">
        <v>786</v>
      </c>
      <c r="N179" s="95">
        <v>2</v>
      </c>
      <c r="O179" s="95">
        <v>0</v>
      </c>
      <c r="P179" s="95">
        <v>0.0012</v>
      </c>
      <c r="Q179" s="95">
        <v>0.0011</v>
      </c>
      <c r="R179" s="95">
        <v>0.0001</v>
      </c>
      <c r="S179" s="95">
        <v>0.0024</v>
      </c>
      <c r="T179" s="95">
        <v>0.0023</v>
      </c>
      <c r="U179" s="95">
        <v>0.0001</v>
      </c>
      <c r="V179" s="95" t="s">
        <v>472</v>
      </c>
      <c r="W179" s="95" t="s">
        <v>473</v>
      </c>
      <c r="X179" s="95" t="s">
        <v>97</v>
      </c>
      <c r="Y179" s="95" t="s">
        <v>98</v>
      </c>
      <c r="Z179" s="103"/>
    </row>
    <row r="180" s="4" customFormat="1" ht="60" spans="1:26">
      <c r="A180" s="64"/>
      <c r="B180" s="72" t="s">
        <v>789</v>
      </c>
      <c r="C180" s="95" t="s">
        <v>38</v>
      </c>
      <c r="D180" s="95" t="s">
        <v>39</v>
      </c>
      <c r="E180" s="95" t="s">
        <v>128</v>
      </c>
      <c r="F180" s="66" t="s">
        <v>790</v>
      </c>
      <c r="G180" s="83">
        <v>60</v>
      </c>
      <c r="H180" s="68">
        <v>60</v>
      </c>
      <c r="I180" s="68"/>
      <c r="J180" s="105"/>
      <c r="K180" s="105"/>
      <c r="L180" s="95"/>
      <c r="M180" s="82" t="s">
        <v>786</v>
      </c>
      <c r="N180" s="95">
        <v>1</v>
      </c>
      <c r="O180" s="95">
        <v>0</v>
      </c>
      <c r="P180" s="95">
        <v>0.0003</v>
      </c>
      <c r="Q180" s="95">
        <v>0.0002</v>
      </c>
      <c r="R180" s="95">
        <v>0.0001</v>
      </c>
      <c r="S180" s="95">
        <v>0.0031</v>
      </c>
      <c r="T180" s="95">
        <v>0.0029</v>
      </c>
      <c r="U180" s="95">
        <v>0.0002</v>
      </c>
      <c r="V180" s="95" t="s">
        <v>472</v>
      </c>
      <c r="W180" s="95" t="s">
        <v>473</v>
      </c>
      <c r="X180" s="95" t="s">
        <v>128</v>
      </c>
      <c r="Y180" s="95" t="s">
        <v>129</v>
      </c>
      <c r="Z180" s="103"/>
    </row>
    <row r="181" s="4" customFormat="1" ht="60" spans="1:26">
      <c r="A181" s="64"/>
      <c r="B181" s="72" t="s">
        <v>791</v>
      </c>
      <c r="C181" s="95" t="s">
        <v>38</v>
      </c>
      <c r="D181" s="95" t="s">
        <v>39</v>
      </c>
      <c r="E181" s="95" t="s">
        <v>108</v>
      </c>
      <c r="F181" s="66" t="s">
        <v>790</v>
      </c>
      <c r="G181" s="83">
        <v>60</v>
      </c>
      <c r="H181" s="68">
        <v>60</v>
      </c>
      <c r="I181" s="68"/>
      <c r="J181" s="105"/>
      <c r="K181" s="105"/>
      <c r="L181" s="95"/>
      <c r="M181" s="82" t="s">
        <v>786</v>
      </c>
      <c r="N181" s="95">
        <v>1</v>
      </c>
      <c r="O181" s="95">
        <v>0</v>
      </c>
      <c r="P181" s="95">
        <v>0.0031</v>
      </c>
      <c r="Q181" s="95">
        <v>0.003</v>
      </c>
      <c r="R181" s="95">
        <v>0.0001</v>
      </c>
      <c r="S181" s="95">
        <v>0.0017</v>
      </c>
      <c r="T181" s="95">
        <v>0.0016</v>
      </c>
      <c r="U181" s="95">
        <v>0.0001</v>
      </c>
      <c r="V181" s="95" t="s">
        <v>472</v>
      </c>
      <c r="W181" s="95" t="s">
        <v>473</v>
      </c>
      <c r="X181" s="95" t="s">
        <v>108</v>
      </c>
      <c r="Y181" s="95" t="s">
        <v>109</v>
      </c>
      <c r="Z181" s="103"/>
    </row>
    <row r="182" s="4" customFormat="1" ht="60" spans="1:26">
      <c r="A182" s="64"/>
      <c r="B182" s="72" t="s">
        <v>792</v>
      </c>
      <c r="C182" s="95" t="s">
        <v>38</v>
      </c>
      <c r="D182" s="95" t="s">
        <v>39</v>
      </c>
      <c r="E182" s="95" t="s">
        <v>73</v>
      </c>
      <c r="F182" s="66" t="s">
        <v>793</v>
      </c>
      <c r="G182" s="83">
        <v>60</v>
      </c>
      <c r="H182" s="68">
        <v>60</v>
      </c>
      <c r="I182" s="68"/>
      <c r="J182" s="105"/>
      <c r="K182" s="105"/>
      <c r="L182" s="95"/>
      <c r="M182" s="82" t="s">
        <v>786</v>
      </c>
      <c r="N182" s="95">
        <v>0</v>
      </c>
      <c r="O182" s="95">
        <v>0</v>
      </c>
      <c r="P182" s="95">
        <v>0.0012</v>
      </c>
      <c r="Q182" s="95">
        <v>0.0011</v>
      </c>
      <c r="R182" s="95">
        <v>0.0001</v>
      </c>
      <c r="S182" s="95">
        <v>0.0023</v>
      </c>
      <c r="T182" s="95">
        <v>0.0022</v>
      </c>
      <c r="U182" s="95">
        <v>0.0001</v>
      </c>
      <c r="V182" s="95" t="s">
        <v>472</v>
      </c>
      <c r="W182" s="95" t="s">
        <v>473</v>
      </c>
      <c r="X182" s="95" t="s">
        <v>73</v>
      </c>
      <c r="Y182" s="95" t="s">
        <v>74</v>
      </c>
      <c r="Z182" s="103"/>
    </row>
    <row r="183" s="6" customFormat="1" ht="114" customHeight="1" spans="1:26">
      <c r="A183" s="58">
        <v>18</v>
      </c>
      <c r="B183" s="71" t="s">
        <v>794</v>
      </c>
      <c r="C183" s="60" t="s">
        <v>38</v>
      </c>
      <c r="D183" s="60" t="s">
        <v>39</v>
      </c>
      <c r="E183" s="58" t="s">
        <v>795</v>
      </c>
      <c r="F183" s="61" t="s">
        <v>796</v>
      </c>
      <c r="G183" s="81">
        <f>SUM(H183:K183)</f>
        <v>600</v>
      </c>
      <c r="H183" s="106">
        <v>600</v>
      </c>
      <c r="I183" s="106">
        <v>0</v>
      </c>
      <c r="J183" s="106">
        <v>0</v>
      </c>
      <c r="K183" s="106">
        <v>0</v>
      </c>
      <c r="L183" s="60" t="s">
        <v>143</v>
      </c>
      <c r="M183" s="107" t="s">
        <v>797</v>
      </c>
      <c r="N183" s="108">
        <v>2</v>
      </c>
      <c r="O183" s="108">
        <v>0</v>
      </c>
      <c r="P183" s="108">
        <v>0.9823</v>
      </c>
      <c r="Q183" s="108">
        <v>0.9711</v>
      </c>
      <c r="R183" s="108">
        <v>0.0112</v>
      </c>
      <c r="S183" s="108">
        <v>0.1925</v>
      </c>
      <c r="T183" s="108">
        <v>0.1872</v>
      </c>
      <c r="U183" s="108">
        <v>0.0053</v>
      </c>
      <c r="V183" s="60" t="s">
        <v>472</v>
      </c>
      <c r="W183" s="60" t="s">
        <v>473</v>
      </c>
      <c r="X183" s="60" t="s">
        <v>73</v>
      </c>
      <c r="Y183" s="108" t="s">
        <v>74</v>
      </c>
      <c r="Z183" s="109" t="s">
        <v>798</v>
      </c>
    </row>
    <row r="184" s="3" customFormat="1" ht="39" customHeight="1" spans="1:26">
      <c r="A184" s="53" t="s">
        <v>799</v>
      </c>
      <c r="B184" s="54"/>
      <c r="C184" s="55"/>
      <c r="D184" s="55"/>
      <c r="E184" s="56"/>
      <c r="F184" s="79"/>
      <c r="G184" s="80">
        <f>SUM(G185,G197,G200,G206,G216,G217,)</f>
        <v>2413</v>
      </c>
      <c r="H184" s="80">
        <f>SUM(H185,H197,H200,H206,H216,H217,)</f>
        <v>2413</v>
      </c>
      <c r="I184" s="80">
        <f>SUM(I185,I197,I200,I206,I216,I217,)</f>
        <v>0</v>
      </c>
      <c r="J184" s="80">
        <f>SUM(J185,J197,J200,J206,J216,J217,)</f>
        <v>0</v>
      </c>
      <c r="K184" s="80">
        <f>SUM(K185,K197,K200,K206,K216,K217,)</f>
        <v>0</v>
      </c>
      <c r="L184" s="91"/>
      <c r="M184" s="92"/>
      <c r="N184" s="91"/>
      <c r="O184" s="91"/>
      <c r="P184" s="91"/>
      <c r="Q184" s="91"/>
      <c r="R184" s="91"/>
      <c r="S184" s="91"/>
      <c r="T184" s="91"/>
      <c r="U184" s="91"/>
      <c r="V184" s="91"/>
      <c r="W184" s="91"/>
      <c r="X184" s="91"/>
      <c r="Y184" s="91"/>
      <c r="Z184" s="91"/>
    </row>
    <row r="185" s="6" customFormat="1" ht="144" customHeight="1" spans="1:26">
      <c r="A185" s="58">
        <v>19</v>
      </c>
      <c r="B185" s="59" t="s">
        <v>800</v>
      </c>
      <c r="C185" s="58" t="s">
        <v>38</v>
      </c>
      <c r="D185" s="58" t="s">
        <v>39</v>
      </c>
      <c r="E185" s="58" t="s">
        <v>801</v>
      </c>
      <c r="F185" s="61" t="s">
        <v>802</v>
      </c>
      <c r="G185" s="81">
        <f>SUM(H185:K185)</f>
        <v>168</v>
      </c>
      <c r="H185" s="63">
        <f>SUM(H186:H196)</f>
        <v>168</v>
      </c>
      <c r="I185" s="63">
        <f>SUM(I186:I196)</f>
        <v>0</v>
      </c>
      <c r="J185" s="63">
        <f>SUM(J186:J196)</f>
        <v>0</v>
      </c>
      <c r="K185" s="63">
        <f>SUM(K186:K196)</f>
        <v>0</v>
      </c>
      <c r="L185" s="60" t="s">
        <v>143</v>
      </c>
      <c r="M185" s="94" t="s">
        <v>803</v>
      </c>
      <c r="N185" s="60">
        <v>36</v>
      </c>
      <c r="O185" s="60">
        <v>54</v>
      </c>
      <c r="P185" s="60">
        <v>0.5795</v>
      </c>
      <c r="Q185" s="60">
        <v>0.214</v>
      </c>
      <c r="R185" s="60">
        <v>0.3655</v>
      </c>
      <c r="S185" s="60">
        <v>2.4784</v>
      </c>
      <c r="T185" s="60">
        <v>0.8926</v>
      </c>
      <c r="U185" s="60">
        <v>1.5834</v>
      </c>
      <c r="V185" s="60" t="s">
        <v>145</v>
      </c>
      <c r="W185" s="58" t="s">
        <v>146</v>
      </c>
      <c r="X185" s="60" t="s">
        <v>147</v>
      </c>
      <c r="Y185" s="58" t="s">
        <v>148</v>
      </c>
      <c r="Z185" s="103" t="s">
        <v>804</v>
      </c>
    </row>
    <row r="186" s="10" customFormat="1" ht="84" customHeight="1" spans="1:26">
      <c r="A186" s="58"/>
      <c r="B186" s="72" t="s">
        <v>805</v>
      </c>
      <c r="C186" s="64" t="s">
        <v>38</v>
      </c>
      <c r="D186" s="64" t="s">
        <v>39</v>
      </c>
      <c r="E186" s="64" t="s">
        <v>806</v>
      </c>
      <c r="F186" s="66" t="s">
        <v>807</v>
      </c>
      <c r="G186" s="83">
        <v>20.8</v>
      </c>
      <c r="H186" s="68">
        <v>20.8</v>
      </c>
      <c r="I186" s="68"/>
      <c r="J186" s="105"/>
      <c r="K186" s="105"/>
      <c r="L186" s="95"/>
      <c r="M186" s="82" t="s">
        <v>808</v>
      </c>
      <c r="N186" s="95">
        <v>5</v>
      </c>
      <c r="O186" s="95">
        <v>11</v>
      </c>
      <c r="P186" s="95">
        <v>0.0465</v>
      </c>
      <c r="Q186" s="95">
        <v>0.0465</v>
      </c>
      <c r="R186" s="95">
        <v>0</v>
      </c>
      <c r="S186" s="95">
        <v>0.1824</v>
      </c>
      <c r="T186" s="95">
        <v>0.18</v>
      </c>
      <c r="U186" s="95">
        <v>0</v>
      </c>
      <c r="V186" s="95" t="s">
        <v>145</v>
      </c>
      <c r="W186" s="64" t="s">
        <v>146</v>
      </c>
      <c r="X186" s="95" t="s">
        <v>154</v>
      </c>
      <c r="Y186" s="64" t="s">
        <v>155</v>
      </c>
      <c r="Z186" s="103"/>
    </row>
    <row r="187" s="10" customFormat="1" ht="114" customHeight="1" spans="1:26">
      <c r="A187" s="104"/>
      <c r="B187" s="72" t="s">
        <v>809</v>
      </c>
      <c r="C187" s="64" t="s">
        <v>38</v>
      </c>
      <c r="D187" s="64" t="s">
        <v>163</v>
      </c>
      <c r="E187" s="64" t="s">
        <v>76</v>
      </c>
      <c r="F187" s="66" t="s">
        <v>810</v>
      </c>
      <c r="G187" s="83">
        <v>38.6</v>
      </c>
      <c r="H187" s="68">
        <v>38.6</v>
      </c>
      <c r="I187" s="68"/>
      <c r="J187" s="105"/>
      <c r="K187" s="105"/>
      <c r="L187" s="95"/>
      <c r="M187" s="82" t="s">
        <v>808</v>
      </c>
      <c r="N187" s="95">
        <v>5</v>
      </c>
      <c r="O187" s="95">
        <v>11</v>
      </c>
      <c r="P187" s="95">
        <v>0.0562</v>
      </c>
      <c r="Q187" s="95">
        <v>0.0125</v>
      </c>
      <c r="R187" s="95">
        <v>0.0437</v>
      </c>
      <c r="S187" s="95">
        <v>0.2248</v>
      </c>
      <c r="T187" s="95">
        <v>0.05</v>
      </c>
      <c r="U187" s="95">
        <v>0.1748</v>
      </c>
      <c r="V187" s="95" t="s">
        <v>145</v>
      </c>
      <c r="W187" s="64" t="s">
        <v>146</v>
      </c>
      <c r="X187" s="95" t="s">
        <v>165</v>
      </c>
      <c r="Y187" s="64" t="s">
        <v>166</v>
      </c>
      <c r="Z187" s="103"/>
    </row>
    <row r="188" s="10" customFormat="1" ht="109" customHeight="1" spans="1:26">
      <c r="A188" s="104"/>
      <c r="B188" s="72" t="s">
        <v>811</v>
      </c>
      <c r="C188" s="64" t="s">
        <v>38</v>
      </c>
      <c r="D188" s="64" t="s">
        <v>39</v>
      </c>
      <c r="E188" s="64" t="s">
        <v>812</v>
      </c>
      <c r="F188" s="66" t="s">
        <v>813</v>
      </c>
      <c r="G188" s="83">
        <v>46.5</v>
      </c>
      <c r="H188" s="68">
        <v>46.5</v>
      </c>
      <c r="I188" s="68"/>
      <c r="J188" s="105"/>
      <c r="K188" s="105"/>
      <c r="L188" s="95"/>
      <c r="M188" s="82" t="s">
        <v>808</v>
      </c>
      <c r="N188" s="95">
        <v>5</v>
      </c>
      <c r="O188" s="95">
        <v>9</v>
      </c>
      <c r="P188" s="95">
        <v>0.0173</v>
      </c>
      <c r="Q188" s="95">
        <v>0.0047</v>
      </c>
      <c r="R188" s="95">
        <v>0.0126</v>
      </c>
      <c r="S188" s="95">
        <v>0.0865</v>
      </c>
      <c r="T188" s="95">
        <v>0.0235</v>
      </c>
      <c r="U188" s="95">
        <v>0.063</v>
      </c>
      <c r="V188" s="95" t="s">
        <v>145</v>
      </c>
      <c r="W188" s="64" t="s">
        <v>146</v>
      </c>
      <c r="X188" s="95" t="s">
        <v>170</v>
      </c>
      <c r="Y188" s="64" t="s">
        <v>171</v>
      </c>
      <c r="Z188" s="103"/>
    </row>
    <row r="189" s="10" customFormat="1" ht="88" customHeight="1" spans="1:26">
      <c r="A189" s="104"/>
      <c r="B189" s="72" t="s">
        <v>814</v>
      </c>
      <c r="C189" s="64" t="s">
        <v>38</v>
      </c>
      <c r="D189" s="64" t="s">
        <v>39</v>
      </c>
      <c r="E189" s="64" t="s">
        <v>815</v>
      </c>
      <c r="F189" s="66" t="s">
        <v>816</v>
      </c>
      <c r="G189" s="83">
        <v>11.5</v>
      </c>
      <c r="H189" s="68">
        <v>11.5</v>
      </c>
      <c r="I189" s="68"/>
      <c r="J189" s="105"/>
      <c r="K189" s="105"/>
      <c r="L189" s="95"/>
      <c r="M189" s="82" t="s">
        <v>808</v>
      </c>
      <c r="N189" s="95">
        <v>1</v>
      </c>
      <c r="O189" s="95">
        <v>7</v>
      </c>
      <c r="P189" s="95">
        <v>0.3415</v>
      </c>
      <c r="Q189" s="95">
        <v>0.0741</v>
      </c>
      <c r="R189" s="95">
        <v>0.2674</v>
      </c>
      <c r="S189" s="95">
        <v>1.4826</v>
      </c>
      <c r="T189" s="95">
        <v>0.3082</v>
      </c>
      <c r="U189" s="95">
        <v>1.1744</v>
      </c>
      <c r="V189" s="95" t="s">
        <v>145</v>
      </c>
      <c r="W189" s="64" t="s">
        <v>146</v>
      </c>
      <c r="X189" s="95" t="s">
        <v>160</v>
      </c>
      <c r="Y189" s="64" t="s">
        <v>161</v>
      </c>
      <c r="Z189" s="103"/>
    </row>
    <row r="190" s="10" customFormat="1" ht="83" customHeight="1" spans="1:26">
      <c r="A190" s="104"/>
      <c r="B190" s="72" t="s">
        <v>817</v>
      </c>
      <c r="C190" s="64" t="s">
        <v>38</v>
      </c>
      <c r="D190" s="64" t="s">
        <v>39</v>
      </c>
      <c r="E190" s="64" t="s">
        <v>818</v>
      </c>
      <c r="F190" s="66" t="s">
        <v>819</v>
      </c>
      <c r="G190" s="83">
        <v>3</v>
      </c>
      <c r="H190" s="68">
        <v>3</v>
      </c>
      <c r="I190" s="68"/>
      <c r="J190" s="105"/>
      <c r="K190" s="105"/>
      <c r="L190" s="95"/>
      <c r="M190" s="82" t="s">
        <v>808</v>
      </c>
      <c r="N190" s="95">
        <v>3</v>
      </c>
      <c r="O190" s="95">
        <v>0</v>
      </c>
      <c r="P190" s="95">
        <v>0.0058</v>
      </c>
      <c r="Q190" s="95">
        <v>0.0058</v>
      </c>
      <c r="R190" s="95">
        <v>0</v>
      </c>
      <c r="S190" s="95">
        <v>0.0261</v>
      </c>
      <c r="T190" s="95">
        <v>0.0261</v>
      </c>
      <c r="U190" s="95">
        <v>0</v>
      </c>
      <c r="V190" s="95" t="s">
        <v>145</v>
      </c>
      <c r="W190" s="64" t="s">
        <v>146</v>
      </c>
      <c r="X190" s="95" t="s">
        <v>176</v>
      </c>
      <c r="Y190" s="64" t="s">
        <v>177</v>
      </c>
      <c r="Z190" s="103"/>
    </row>
    <row r="191" s="10" customFormat="1" ht="93" customHeight="1" spans="1:26">
      <c r="A191" s="104"/>
      <c r="B191" s="72" t="s">
        <v>820</v>
      </c>
      <c r="C191" s="64" t="s">
        <v>38</v>
      </c>
      <c r="D191" s="64" t="s">
        <v>821</v>
      </c>
      <c r="E191" s="64" t="s">
        <v>822</v>
      </c>
      <c r="F191" s="66" t="s">
        <v>823</v>
      </c>
      <c r="G191" s="83">
        <v>2</v>
      </c>
      <c r="H191" s="68">
        <v>2</v>
      </c>
      <c r="I191" s="68"/>
      <c r="J191" s="105"/>
      <c r="K191" s="105"/>
      <c r="L191" s="95"/>
      <c r="M191" s="82" t="s">
        <v>808</v>
      </c>
      <c r="N191" s="95">
        <v>3</v>
      </c>
      <c r="O191" s="95">
        <v>4</v>
      </c>
      <c r="P191" s="95">
        <v>0.0037</v>
      </c>
      <c r="Q191" s="95">
        <v>0.0014</v>
      </c>
      <c r="R191" s="95">
        <v>0.0023</v>
      </c>
      <c r="S191" s="95">
        <v>0.0151</v>
      </c>
      <c r="T191" s="95">
        <v>0.0056</v>
      </c>
      <c r="U191" s="95">
        <v>0.0095</v>
      </c>
      <c r="V191" s="95" t="s">
        <v>145</v>
      </c>
      <c r="W191" s="64" t="s">
        <v>146</v>
      </c>
      <c r="X191" s="95" t="s">
        <v>242</v>
      </c>
      <c r="Y191" s="64" t="s">
        <v>183</v>
      </c>
      <c r="Z191" s="103"/>
    </row>
    <row r="192" s="10" customFormat="1" ht="84" customHeight="1" spans="1:26">
      <c r="A192" s="104"/>
      <c r="B192" s="72" t="s">
        <v>824</v>
      </c>
      <c r="C192" s="64" t="s">
        <v>38</v>
      </c>
      <c r="D192" s="64" t="s">
        <v>39</v>
      </c>
      <c r="E192" s="64" t="s">
        <v>825</v>
      </c>
      <c r="F192" s="66" t="s">
        <v>826</v>
      </c>
      <c r="G192" s="83">
        <v>9.3</v>
      </c>
      <c r="H192" s="68">
        <v>9.3</v>
      </c>
      <c r="I192" s="68"/>
      <c r="J192" s="105"/>
      <c r="K192" s="105"/>
      <c r="L192" s="95"/>
      <c r="M192" s="82" t="s">
        <v>808</v>
      </c>
      <c r="N192" s="95">
        <v>0</v>
      </c>
      <c r="O192" s="95">
        <v>2</v>
      </c>
      <c r="P192" s="95">
        <v>0.0078</v>
      </c>
      <c r="Q192" s="95">
        <v>0.0078</v>
      </c>
      <c r="R192" s="95">
        <v>0</v>
      </c>
      <c r="S192" s="95">
        <v>0.0249</v>
      </c>
      <c r="T192" s="95">
        <v>0.0249</v>
      </c>
      <c r="U192" s="95">
        <v>0</v>
      </c>
      <c r="V192" s="95" t="s">
        <v>145</v>
      </c>
      <c r="W192" s="64" t="s">
        <v>146</v>
      </c>
      <c r="X192" s="95" t="s">
        <v>192</v>
      </c>
      <c r="Y192" s="64" t="s">
        <v>193</v>
      </c>
      <c r="Z192" s="103"/>
    </row>
    <row r="193" s="10" customFormat="1" ht="108" customHeight="1" spans="1:26">
      <c r="A193" s="104"/>
      <c r="B193" s="72" t="s">
        <v>827</v>
      </c>
      <c r="C193" s="64" t="s">
        <v>38</v>
      </c>
      <c r="D193" s="64" t="s">
        <v>39</v>
      </c>
      <c r="E193" s="64" t="s">
        <v>253</v>
      </c>
      <c r="F193" s="66" t="s">
        <v>828</v>
      </c>
      <c r="G193" s="83">
        <v>24.1</v>
      </c>
      <c r="H193" s="68">
        <v>24.1</v>
      </c>
      <c r="I193" s="68"/>
      <c r="J193" s="105"/>
      <c r="K193" s="105"/>
      <c r="L193" s="95"/>
      <c r="M193" s="82" t="s">
        <v>808</v>
      </c>
      <c r="N193" s="95">
        <v>13</v>
      </c>
      <c r="O193" s="95">
        <v>3</v>
      </c>
      <c r="P193" s="95">
        <v>0.0918</v>
      </c>
      <c r="Q193" s="95">
        <v>0.053</v>
      </c>
      <c r="R193" s="95">
        <v>0.0388</v>
      </c>
      <c r="S193" s="95">
        <v>0.4061</v>
      </c>
      <c r="T193" s="95">
        <v>0.2478</v>
      </c>
      <c r="U193" s="95">
        <v>0.1583</v>
      </c>
      <c r="V193" s="95" t="s">
        <v>145</v>
      </c>
      <c r="W193" s="64" t="s">
        <v>146</v>
      </c>
      <c r="X193" s="95" t="s">
        <v>204</v>
      </c>
      <c r="Y193" s="64" t="s">
        <v>205</v>
      </c>
      <c r="Z193" s="103"/>
    </row>
    <row r="194" s="10" customFormat="1" ht="84" customHeight="1" spans="1:26">
      <c r="A194" s="104"/>
      <c r="B194" s="72" t="s">
        <v>829</v>
      </c>
      <c r="C194" s="64" t="s">
        <v>38</v>
      </c>
      <c r="D194" s="64" t="s">
        <v>39</v>
      </c>
      <c r="E194" s="64" t="s">
        <v>830</v>
      </c>
      <c r="F194" s="66" t="s">
        <v>831</v>
      </c>
      <c r="G194" s="83">
        <v>3.8</v>
      </c>
      <c r="H194" s="68">
        <v>3.8</v>
      </c>
      <c r="I194" s="68"/>
      <c r="J194" s="105"/>
      <c r="K194" s="105"/>
      <c r="L194" s="95"/>
      <c r="M194" s="82" t="s">
        <v>808</v>
      </c>
      <c r="N194" s="95">
        <v>0</v>
      </c>
      <c r="O194" s="95">
        <v>6</v>
      </c>
      <c r="P194" s="95">
        <v>0.0023</v>
      </c>
      <c r="Q194" s="95">
        <v>0.0023</v>
      </c>
      <c r="R194" s="95">
        <v>0</v>
      </c>
      <c r="S194" s="95">
        <v>0.0074</v>
      </c>
      <c r="T194" s="95">
        <v>0.0074</v>
      </c>
      <c r="U194" s="95">
        <v>0</v>
      </c>
      <c r="V194" s="95" t="s">
        <v>145</v>
      </c>
      <c r="W194" s="64" t="s">
        <v>146</v>
      </c>
      <c r="X194" s="95" t="s">
        <v>198</v>
      </c>
      <c r="Y194" s="64" t="s">
        <v>199</v>
      </c>
      <c r="Z194" s="103"/>
    </row>
    <row r="195" s="10" customFormat="1" ht="87" customHeight="1" spans="1:26">
      <c r="A195" s="104"/>
      <c r="B195" s="72" t="s">
        <v>832</v>
      </c>
      <c r="C195" s="64" t="s">
        <v>38</v>
      </c>
      <c r="D195" s="64" t="s">
        <v>39</v>
      </c>
      <c r="E195" s="64" t="s">
        <v>833</v>
      </c>
      <c r="F195" s="66" t="s">
        <v>834</v>
      </c>
      <c r="G195" s="83">
        <v>6</v>
      </c>
      <c r="H195" s="68">
        <v>6</v>
      </c>
      <c r="I195" s="68"/>
      <c r="J195" s="105"/>
      <c r="K195" s="105"/>
      <c r="L195" s="95"/>
      <c r="M195" s="82" t="s">
        <v>808</v>
      </c>
      <c r="N195" s="95">
        <v>0</v>
      </c>
      <c r="O195" s="95">
        <v>1</v>
      </c>
      <c r="P195" s="95">
        <v>0.0046</v>
      </c>
      <c r="Q195" s="95">
        <v>0.0046</v>
      </c>
      <c r="R195" s="95">
        <v>0</v>
      </c>
      <c r="S195" s="95">
        <v>0.0142</v>
      </c>
      <c r="T195" s="95">
        <v>0.0142</v>
      </c>
      <c r="U195" s="95">
        <v>0</v>
      </c>
      <c r="V195" s="95" t="s">
        <v>145</v>
      </c>
      <c r="W195" s="64" t="s">
        <v>146</v>
      </c>
      <c r="X195" s="95" t="s">
        <v>216</v>
      </c>
      <c r="Y195" s="64" t="s">
        <v>217</v>
      </c>
      <c r="Z195" s="103"/>
    </row>
    <row r="196" s="10" customFormat="1" ht="99" customHeight="1" spans="1:26">
      <c r="A196" s="104"/>
      <c r="B196" s="72" t="s">
        <v>835</v>
      </c>
      <c r="C196" s="64" t="s">
        <v>38</v>
      </c>
      <c r="D196" s="64" t="s">
        <v>39</v>
      </c>
      <c r="E196" s="64" t="s">
        <v>836</v>
      </c>
      <c r="F196" s="66" t="s">
        <v>837</v>
      </c>
      <c r="G196" s="83">
        <v>2.4</v>
      </c>
      <c r="H196" s="68">
        <v>2.4</v>
      </c>
      <c r="I196" s="68"/>
      <c r="J196" s="105"/>
      <c r="K196" s="105"/>
      <c r="L196" s="95"/>
      <c r="M196" s="82" t="s">
        <v>808</v>
      </c>
      <c r="N196" s="95">
        <v>1</v>
      </c>
      <c r="O196" s="95">
        <v>0</v>
      </c>
      <c r="P196" s="95">
        <v>0.002</v>
      </c>
      <c r="Q196" s="95">
        <v>0.0013</v>
      </c>
      <c r="R196" s="95">
        <v>0.0007</v>
      </c>
      <c r="S196" s="95">
        <v>0.0083</v>
      </c>
      <c r="T196" s="95">
        <v>0.0049</v>
      </c>
      <c r="U196" s="95">
        <v>0.0034</v>
      </c>
      <c r="V196" s="95" t="s">
        <v>145</v>
      </c>
      <c r="W196" s="64" t="s">
        <v>146</v>
      </c>
      <c r="X196" s="95" t="s">
        <v>269</v>
      </c>
      <c r="Y196" s="64" t="s">
        <v>270</v>
      </c>
      <c r="Z196" s="103"/>
    </row>
    <row r="197" s="6" customFormat="1" ht="98" customHeight="1" spans="1:26">
      <c r="A197" s="58">
        <v>20</v>
      </c>
      <c r="B197" s="59" t="s">
        <v>838</v>
      </c>
      <c r="C197" s="58" t="s">
        <v>38</v>
      </c>
      <c r="D197" s="58" t="s">
        <v>39</v>
      </c>
      <c r="E197" s="58" t="s">
        <v>839</v>
      </c>
      <c r="F197" s="61" t="s">
        <v>840</v>
      </c>
      <c r="G197" s="81">
        <f>SUM(H197:K197)</f>
        <v>255</v>
      </c>
      <c r="H197" s="81">
        <f>SUM(H198:H199)</f>
        <v>255</v>
      </c>
      <c r="I197" s="81">
        <f>SUM(I198:I199)</f>
        <v>0</v>
      </c>
      <c r="J197" s="81">
        <f>SUM(J198:J199)</f>
        <v>0</v>
      </c>
      <c r="K197" s="81">
        <f>SUM(K198:K199)</f>
        <v>0</v>
      </c>
      <c r="L197" s="60" t="s">
        <v>143</v>
      </c>
      <c r="M197" s="94" t="s">
        <v>841</v>
      </c>
      <c r="N197" s="60">
        <f>SUM(N198:N199)</f>
        <v>0</v>
      </c>
      <c r="O197" s="60">
        <f t="shared" ref="O197:U197" si="3">SUM(O198:O199)</f>
        <v>5</v>
      </c>
      <c r="P197" s="60">
        <f t="shared" si="3"/>
        <v>0.0149</v>
      </c>
      <c r="Q197" s="60">
        <f t="shared" si="3"/>
        <v>0</v>
      </c>
      <c r="R197" s="60">
        <f t="shared" si="3"/>
        <v>0.0149</v>
      </c>
      <c r="S197" s="60">
        <f t="shared" si="3"/>
        <v>0.0447</v>
      </c>
      <c r="T197" s="60">
        <f t="shared" si="3"/>
        <v>0</v>
      </c>
      <c r="U197" s="60">
        <f t="shared" si="3"/>
        <v>0.0447</v>
      </c>
      <c r="V197" s="60" t="s">
        <v>145</v>
      </c>
      <c r="W197" s="58" t="s">
        <v>146</v>
      </c>
      <c r="X197" s="60" t="s">
        <v>147</v>
      </c>
      <c r="Y197" s="58" t="s">
        <v>148</v>
      </c>
      <c r="Z197" s="103" t="s">
        <v>842</v>
      </c>
    </row>
    <row r="198" s="5" customFormat="1" ht="63" customHeight="1" spans="1:26">
      <c r="A198" s="64"/>
      <c r="B198" s="72" t="s">
        <v>843</v>
      </c>
      <c r="C198" s="64" t="s">
        <v>38</v>
      </c>
      <c r="D198" s="64" t="s">
        <v>39</v>
      </c>
      <c r="E198" s="64" t="s">
        <v>63</v>
      </c>
      <c r="F198" s="66" t="s">
        <v>844</v>
      </c>
      <c r="G198" s="83">
        <v>136</v>
      </c>
      <c r="H198" s="83">
        <v>136</v>
      </c>
      <c r="I198" s="68"/>
      <c r="J198" s="105"/>
      <c r="K198" s="105"/>
      <c r="L198" s="95"/>
      <c r="M198" s="82" t="s">
        <v>841</v>
      </c>
      <c r="N198" s="95">
        <v>0</v>
      </c>
      <c r="O198" s="95">
        <v>3</v>
      </c>
      <c r="P198" s="95">
        <v>0.0085</v>
      </c>
      <c r="Q198" s="95">
        <v>0</v>
      </c>
      <c r="R198" s="95">
        <v>0.0085</v>
      </c>
      <c r="S198" s="95">
        <v>0.0255</v>
      </c>
      <c r="T198" s="95">
        <v>0</v>
      </c>
      <c r="U198" s="95">
        <v>0.0255</v>
      </c>
      <c r="V198" s="95" t="s">
        <v>145</v>
      </c>
      <c r="W198" s="64" t="s">
        <v>146</v>
      </c>
      <c r="X198" s="95" t="s">
        <v>845</v>
      </c>
      <c r="Y198" s="110" t="s">
        <v>171</v>
      </c>
      <c r="Z198" s="111"/>
    </row>
    <row r="199" s="5" customFormat="1" ht="63" customHeight="1" spans="1:26">
      <c r="A199" s="64"/>
      <c r="B199" s="72" t="s">
        <v>846</v>
      </c>
      <c r="C199" s="64" t="s">
        <v>38</v>
      </c>
      <c r="D199" s="64" t="s">
        <v>39</v>
      </c>
      <c r="E199" s="64" t="s">
        <v>93</v>
      </c>
      <c r="F199" s="66" t="s">
        <v>847</v>
      </c>
      <c r="G199" s="83">
        <v>119</v>
      </c>
      <c r="H199" s="83">
        <v>119</v>
      </c>
      <c r="I199" s="68"/>
      <c r="J199" s="105"/>
      <c r="K199" s="105"/>
      <c r="L199" s="95"/>
      <c r="M199" s="82" t="s">
        <v>841</v>
      </c>
      <c r="N199" s="95">
        <v>0</v>
      </c>
      <c r="O199" s="95">
        <v>2</v>
      </c>
      <c r="P199" s="95">
        <v>0.0064</v>
      </c>
      <c r="Q199" s="95">
        <v>0</v>
      </c>
      <c r="R199" s="95">
        <v>0.0064</v>
      </c>
      <c r="S199" s="95">
        <v>0.0192</v>
      </c>
      <c r="T199" s="95">
        <v>0</v>
      </c>
      <c r="U199" s="95">
        <v>0.0192</v>
      </c>
      <c r="V199" s="95" t="s">
        <v>145</v>
      </c>
      <c r="W199" s="64" t="s">
        <v>146</v>
      </c>
      <c r="X199" s="95" t="s">
        <v>848</v>
      </c>
      <c r="Y199" s="64" t="s">
        <v>205</v>
      </c>
      <c r="Z199" s="111"/>
    </row>
    <row r="200" s="6" customFormat="1" ht="152" customHeight="1" spans="1:26">
      <c r="A200" s="58">
        <v>21</v>
      </c>
      <c r="B200" s="59" t="s">
        <v>849</v>
      </c>
      <c r="C200" s="58" t="s">
        <v>38</v>
      </c>
      <c r="D200" s="58" t="s">
        <v>39</v>
      </c>
      <c r="E200" s="58" t="s">
        <v>850</v>
      </c>
      <c r="F200" s="61" t="s">
        <v>851</v>
      </c>
      <c r="G200" s="81">
        <f>SUM(H200:K200)</f>
        <v>900</v>
      </c>
      <c r="H200" s="81">
        <f>SUM(H201:H205)</f>
        <v>900</v>
      </c>
      <c r="I200" s="81">
        <f>SUM(I201:I205)</f>
        <v>0</v>
      </c>
      <c r="J200" s="81">
        <f>SUM(J201:J205)</f>
        <v>0</v>
      </c>
      <c r="K200" s="81">
        <f>SUM(K201:K205)</f>
        <v>0</v>
      </c>
      <c r="L200" s="60" t="s">
        <v>143</v>
      </c>
      <c r="M200" s="94" t="s">
        <v>852</v>
      </c>
      <c r="N200" s="60">
        <v>21</v>
      </c>
      <c r="O200" s="60">
        <v>67</v>
      </c>
      <c r="P200" s="60">
        <v>0.2661</v>
      </c>
      <c r="Q200" s="60">
        <v>0.0631</v>
      </c>
      <c r="R200" s="60">
        <v>0.203</v>
      </c>
      <c r="S200" s="60">
        <v>0.7983</v>
      </c>
      <c r="T200" s="60">
        <v>0.1893</v>
      </c>
      <c r="U200" s="60">
        <v>0.609</v>
      </c>
      <c r="V200" s="60" t="s">
        <v>145</v>
      </c>
      <c r="W200" s="58" t="s">
        <v>146</v>
      </c>
      <c r="X200" s="60" t="s">
        <v>147</v>
      </c>
      <c r="Y200" s="58" t="s">
        <v>148</v>
      </c>
      <c r="Z200" s="103" t="s">
        <v>853</v>
      </c>
    </row>
    <row r="201" s="4" customFormat="1" ht="102" customHeight="1" spans="1:26">
      <c r="A201" s="58"/>
      <c r="B201" s="72" t="s">
        <v>854</v>
      </c>
      <c r="C201" s="95" t="s">
        <v>38</v>
      </c>
      <c r="D201" s="95" t="s">
        <v>39</v>
      </c>
      <c r="E201" s="95" t="s">
        <v>63</v>
      </c>
      <c r="F201" s="66" t="s">
        <v>855</v>
      </c>
      <c r="G201" s="83">
        <v>240</v>
      </c>
      <c r="H201" s="83">
        <v>240</v>
      </c>
      <c r="I201" s="68"/>
      <c r="J201" s="105"/>
      <c r="K201" s="105"/>
      <c r="L201" s="95"/>
      <c r="M201" s="82" t="s">
        <v>856</v>
      </c>
      <c r="N201" s="95">
        <v>6</v>
      </c>
      <c r="O201" s="95">
        <v>14</v>
      </c>
      <c r="P201" s="95">
        <v>0.06</v>
      </c>
      <c r="Q201" s="95">
        <v>0.018</v>
      </c>
      <c r="R201" s="95">
        <v>0.042</v>
      </c>
      <c r="S201" s="95">
        <v>0.18</v>
      </c>
      <c r="T201" s="95">
        <v>0.054</v>
      </c>
      <c r="U201" s="95">
        <v>0.126</v>
      </c>
      <c r="V201" s="95" t="s">
        <v>145</v>
      </c>
      <c r="W201" s="64" t="s">
        <v>146</v>
      </c>
      <c r="X201" s="95" t="s">
        <v>845</v>
      </c>
      <c r="Y201" s="64" t="s">
        <v>171</v>
      </c>
      <c r="Z201" s="103"/>
    </row>
    <row r="202" s="4" customFormat="1" ht="102" customHeight="1" spans="1:26">
      <c r="A202" s="104"/>
      <c r="B202" s="72" t="s">
        <v>857</v>
      </c>
      <c r="C202" s="95" t="s">
        <v>38</v>
      </c>
      <c r="D202" s="95" t="s">
        <v>39</v>
      </c>
      <c r="E202" s="95" t="s">
        <v>68</v>
      </c>
      <c r="F202" s="66" t="s">
        <v>858</v>
      </c>
      <c r="G202" s="83">
        <v>180</v>
      </c>
      <c r="H202" s="83">
        <v>180</v>
      </c>
      <c r="I202" s="68"/>
      <c r="J202" s="105"/>
      <c r="K202" s="105"/>
      <c r="L202" s="95"/>
      <c r="M202" s="82" t="s">
        <v>856</v>
      </c>
      <c r="N202" s="95">
        <v>4</v>
      </c>
      <c r="O202" s="95">
        <v>15</v>
      </c>
      <c r="P202" s="95">
        <v>0.057</v>
      </c>
      <c r="Q202" s="95">
        <v>0.012</v>
      </c>
      <c r="R202" s="95">
        <v>0.045</v>
      </c>
      <c r="S202" s="95">
        <v>0.171</v>
      </c>
      <c r="T202" s="95">
        <v>0.036</v>
      </c>
      <c r="U202" s="95">
        <v>0.135</v>
      </c>
      <c r="V202" s="95" t="s">
        <v>145</v>
      </c>
      <c r="W202" s="64" t="s">
        <v>146</v>
      </c>
      <c r="X202" s="95" t="s">
        <v>859</v>
      </c>
      <c r="Y202" s="64" t="s">
        <v>161</v>
      </c>
      <c r="Z202" s="103"/>
    </row>
    <row r="203" s="4" customFormat="1" ht="102" customHeight="1" spans="1:26">
      <c r="A203" s="104"/>
      <c r="B203" s="72" t="s">
        <v>860</v>
      </c>
      <c r="C203" s="95" t="s">
        <v>38</v>
      </c>
      <c r="D203" s="95" t="s">
        <v>39</v>
      </c>
      <c r="E203" s="95" t="s">
        <v>78</v>
      </c>
      <c r="F203" s="66" t="s">
        <v>861</v>
      </c>
      <c r="G203" s="83">
        <v>150</v>
      </c>
      <c r="H203" s="83">
        <v>150</v>
      </c>
      <c r="I203" s="68"/>
      <c r="J203" s="105"/>
      <c r="K203" s="105"/>
      <c r="L203" s="95"/>
      <c r="M203" s="82" t="s">
        <v>856</v>
      </c>
      <c r="N203" s="95">
        <v>3</v>
      </c>
      <c r="O203" s="95">
        <v>12</v>
      </c>
      <c r="P203" s="95">
        <v>0.0451</v>
      </c>
      <c r="Q203" s="95">
        <v>0.0091</v>
      </c>
      <c r="R203" s="95">
        <v>0.036</v>
      </c>
      <c r="S203" s="95">
        <v>0.1353</v>
      </c>
      <c r="T203" s="95">
        <v>0.0273</v>
      </c>
      <c r="U203" s="95">
        <v>0.108</v>
      </c>
      <c r="V203" s="95" t="s">
        <v>145</v>
      </c>
      <c r="W203" s="64" t="s">
        <v>146</v>
      </c>
      <c r="X203" s="95" t="s">
        <v>862</v>
      </c>
      <c r="Y203" s="64" t="s">
        <v>166</v>
      </c>
      <c r="Z203" s="103"/>
    </row>
    <row r="204" s="4" customFormat="1" ht="102" customHeight="1" spans="1:26">
      <c r="A204" s="104"/>
      <c r="B204" s="72" t="s">
        <v>863</v>
      </c>
      <c r="C204" s="95" t="s">
        <v>38</v>
      </c>
      <c r="D204" s="95" t="s">
        <v>39</v>
      </c>
      <c r="E204" s="95" t="s">
        <v>93</v>
      </c>
      <c r="F204" s="66" t="s">
        <v>864</v>
      </c>
      <c r="G204" s="83">
        <v>150</v>
      </c>
      <c r="H204" s="83">
        <v>150</v>
      </c>
      <c r="I204" s="68"/>
      <c r="J204" s="105"/>
      <c r="K204" s="105"/>
      <c r="L204" s="95"/>
      <c r="M204" s="82" t="s">
        <v>856</v>
      </c>
      <c r="N204" s="95">
        <v>5</v>
      </c>
      <c r="O204" s="95">
        <v>14</v>
      </c>
      <c r="P204" s="95">
        <v>0.057</v>
      </c>
      <c r="Q204" s="95">
        <v>0.015</v>
      </c>
      <c r="R204" s="95">
        <v>0.042</v>
      </c>
      <c r="S204" s="95">
        <v>0.171</v>
      </c>
      <c r="T204" s="95">
        <v>0.045</v>
      </c>
      <c r="U204" s="95">
        <v>0.126</v>
      </c>
      <c r="V204" s="95" t="s">
        <v>145</v>
      </c>
      <c r="W204" s="64" t="s">
        <v>146</v>
      </c>
      <c r="X204" s="95" t="s">
        <v>848</v>
      </c>
      <c r="Y204" s="64" t="s">
        <v>205</v>
      </c>
      <c r="Z204" s="103"/>
    </row>
    <row r="205" s="4" customFormat="1" ht="102" customHeight="1" spans="1:26">
      <c r="A205" s="104"/>
      <c r="B205" s="72" t="s">
        <v>865</v>
      </c>
      <c r="C205" s="95" t="s">
        <v>38</v>
      </c>
      <c r="D205" s="95" t="s">
        <v>39</v>
      </c>
      <c r="E205" s="95" t="s">
        <v>53</v>
      </c>
      <c r="F205" s="66" t="s">
        <v>866</v>
      </c>
      <c r="G205" s="83">
        <v>180</v>
      </c>
      <c r="H205" s="83">
        <v>180</v>
      </c>
      <c r="I205" s="68"/>
      <c r="J205" s="105"/>
      <c r="K205" s="105"/>
      <c r="L205" s="95"/>
      <c r="M205" s="82" t="s">
        <v>856</v>
      </c>
      <c r="N205" s="95">
        <v>3</v>
      </c>
      <c r="O205" s="95">
        <v>12</v>
      </c>
      <c r="P205" s="95">
        <v>0.047</v>
      </c>
      <c r="Q205" s="95">
        <v>0.009</v>
      </c>
      <c r="R205" s="95">
        <v>0.038</v>
      </c>
      <c r="S205" s="95">
        <v>0.141</v>
      </c>
      <c r="T205" s="95">
        <v>0.027</v>
      </c>
      <c r="U205" s="95">
        <v>0.114</v>
      </c>
      <c r="V205" s="95" t="s">
        <v>145</v>
      </c>
      <c r="W205" s="64" t="s">
        <v>146</v>
      </c>
      <c r="X205" s="95" t="s">
        <v>867</v>
      </c>
      <c r="Y205" s="64" t="s">
        <v>193</v>
      </c>
      <c r="Z205" s="103"/>
    </row>
    <row r="206" s="4" customFormat="1" ht="102" customHeight="1" spans="1:26">
      <c r="A206" s="58">
        <v>22</v>
      </c>
      <c r="B206" s="59" t="s">
        <v>868</v>
      </c>
      <c r="C206" s="60" t="s">
        <v>38</v>
      </c>
      <c r="D206" s="60" t="s">
        <v>39</v>
      </c>
      <c r="E206" s="60" t="s">
        <v>869</v>
      </c>
      <c r="F206" s="61" t="s">
        <v>870</v>
      </c>
      <c r="G206" s="81">
        <f>SUM(H206:K206)</f>
        <v>600</v>
      </c>
      <c r="H206" s="81">
        <f>SUM(H207:H215)</f>
        <v>600</v>
      </c>
      <c r="I206" s="81">
        <f>SUM(I207:I215)</f>
        <v>0</v>
      </c>
      <c r="J206" s="81">
        <f>SUM(J207:J215)</f>
        <v>0</v>
      </c>
      <c r="K206" s="81">
        <f>SUM(K207:K215)</f>
        <v>0</v>
      </c>
      <c r="L206" s="60" t="s">
        <v>143</v>
      </c>
      <c r="M206" s="94" t="s">
        <v>871</v>
      </c>
      <c r="N206" s="60">
        <v>30</v>
      </c>
      <c r="O206" s="60">
        <v>57</v>
      </c>
      <c r="P206" s="60">
        <v>0.3206</v>
      </c>
      <c r="Q206" s="60">
        <v>0.155</v>
      </c>
      <c r="R206" s="60">
        <v>0.1656</v>
      </c>
      <c r="S206" s="60">
        <v>1.1532</v>
      </c>
      <c r="T206" s="60">
        <v>0.5644</v>
      </c>
      <c r="U206" s="60">
        <v>0.5888</v>
      </c>
      <c r="V206" s="60" t="s">
        <v>145</v>
      </c>
      <c r="W206" s="58" t="s">
        <v>146</v>
      </c>
      <c r="X206" s="60" t="s">
        <v>147</v>
      </c>
      <c r="Y206" s="58" t="s">
        <v>148</v>
      </c>
      <c r="Z206" s="103" t="s">
        <v>798</v>
      </c>
    </row>
    <row r="207" s="4" customFormat="1" ht="95" customHeight="1" spans="1:26">
      <c r="A207" s="58"/>
      <c r="B207" s="72" t="s">
        <v>872</v>
      </c>
      <c r="C207" s="95" t="s">
        <v>38</v>
      </c>
      <c r="D207" s="95" t="s">
        <v>39</v>
      </c>
      <c r="E207" s="95" t="s">
        <v>58</v>
      </c>
      <c r="F207" s="66" t="s">
        <v>873</v>
      </c>
      <c r="G207" s="83">
        <v>66</v>
      </c>
      <c r="H207" s="83">
        <v>66</v>
      </c>
      <c r="I207" s="68"/>
      <c r="J207" s="105"/>
      <c r="K207" s="105"/>
      <c r="L207" s="95"/>
      <c r="M207" s="82" t="s">
        <v>874</v>
      </c>
      <c r="N207" s="95">
        <v>1</v>
      </c>
      <c r="O207" s="95">
        <v>7</v>
      </c>
      <c r="P207" s="95">
        <v>0.1221</v>
      </c>
      <c r="Q207" s="95">
        <v>0.0741</v>
      </c>
      <c r="R207" s="95">
        <v>0.048</v>
      </c>
      <c r="S207" s="95">
        <v>0.36</v>
      </c>
      <c r="T207" s="95">
        <v>0.21</v>
      </c>
      <c r="U207" s="95">
        <v>0.15</v>
      </c>
      <c r="V207" s="95" t="s">
        <v>145</v>
      </c>
      <c r="W207" s="64" t="s">
        <v>146</v>
      </c>
      <c r="X207" s="95" t="s">
        <v>147</v>
      </c>
      <c r="Y207" s="95" t="s">
        <v>155</v>
      </c>
      <c r="Z207" s="103"/>
    </row>
    <row r="208" s="4" customFormat="1" ht="95" customHeight="1" spans="1:26">
      <c r="A208" s="104"/>
      <c r="B208" s="72" t="s">
        <v>875</v>
      </c>
      <c r="C208" s="95" t="s">
        <v>38</v>
      </c>
      <c r="D208" s="95" t="s">
        <v>39</v>
      </c>
      <c r="E208" s="95" t="s">
        <v>876</v>
      </c>
      <c r="F208" s="66" t="s">
        <v>877</v>
      </c>
      <c r="G208" s="83">
        <v>120</v>
      </c>
      <c r="H208" s="83">
        <v>120</v>
      </c>
      <c r="I208" s="68"/>
      <c r="J208" s="105"/>
      <c r="K208" s="105"/>
      <c r="L208" s="95"/>
      <c r="M208" s="82" t="s">
        <v>874</v>
      </c>
      <c r="N208" s="95">
        <v>3</v>
      </c>
      <c r="O208" s="95">
        <v>6</v>
      </c>
      <c r="P208" s="95">
        <v>0.0208</v>
      </c>
      <c r="Q208" s="95">
        <v>0.0058</v>
      </c>
      <c r="R208" s="95">
        <v>0.015</v>
      </c>
      <c r="S208" s="95">
        <v>0.0761</v>
      </c>
      <c r="T208" s="95">
        <v>0.0261</v>
      </c>
      <c r="U208" s="95">
        <v>0.05</v>
      </c>
      <c r="V208" s="95" t="s">
        <v>145</v>
      </c>
      <c r="W208" s="64" t="s">
        <v>146</v>
      </c>
      <c r="X208" s="95" t="s">
        <v>147</v>
      </c>
      <c r="Y208" s="95" t="s">
        <v>211</v>
      </c>
      <c r="Z208" s="103"/>
    </row>
    <row r="209" s="4" customFormat="1" ht="95" customHeight="1" spans="1:26">
      <c r="A209" s="104"/>
      <c r="B209" s="72" t="s">
        <v>878</v>
      </c>
      <c r="C209" s="95" t="s">
        <v>38</v>
      </c>
      <c r="D209" s="95" t="s">
        <v>39</v>
      </c>
      <c r="E209" s="95" t="s">
        <v>123</v>
      </c>
      <c r="F209" s="66" t="s">
        <v>879</v>
      </c>
      <c r="G209" s="83">
        <v>54</v>
      </c>
      <c r="H209" s="83">
        <v>54</v>
      </c>
      <c r="I209" s="68"/>
      <c r="J209" s="105"/>
      <c r="K209" s="105"/>
      <c r="L209" s="95"/>
      <c r="M209" s="82" t="s">
        <v>874</v>
      </c>
      <c r="N209" s="95">
        <v>3</v>
      </c>
      <c r="O209" s="95">
        <v>4</v>
      </c>
      <c r="P209" s="95">
        <v>0.0037</v>
      </c>
      <c r="Q209" s="95">
        <v>0.0014</v>
      </c>
      <c r="R209" s="95">
        <v>0.0023</v>
      </c>
      <c r="S209" s="95">
        <v>0.0151</v>
      </c>
      <c r="T209" s="95">
        <v>0.0056</v>
      </c>
      <c r="U209" s="95">
        <v>0.0095</v>
      </c>
      <c r="V209" s="95" t="s">
        <v>145</v>
      </c>
      <c r="W209" s="64" t="s">
        <v>146</v>
      </c>
      <c r="X209" s="95" t="s">
        <v>147</v>
      </c>
      <c r="Y209" s="95" t="s">
        <v>199</v>
      </c>
      <c r="Z209" s="103"/>
    </row>
    <row r="210" s="4" customFormat="1" ht="95" customHeight="1" spans="1:26">
      <c r="A210" s="104"/>
      <c r="B210" s="72" t="s">
        <v>880</v>
      </c>
      <c r="C210" s="95" t="s">
        <v>38</v>
      </c>
      <c r="D210" s="95" t="s">
        <v>39</v>
      </c>
      <c r="E210" s="95" t="s">
        <v>118</v>
      </c>
      <c r="F210" s="66" t="s">
        <v>881</v>
      </c>
      <c r="G210" s="83">
        <v>30</v>
      </c>
      <c r="H210" s="83">
        <v>30</v>
      </c>
      <c r="I210" s="68"/>
      <c r="J210" s="105"/>
      <c r="K210" s="105"/>
      <c r="L210" s="95"/>
      <c r="M210" s="82" t="s">
        <v>874</v>
      </c>
      <c r="N210" s="95">
        <v>2</v>
      </c>
      <c r="O210" s="95">
        <v>4</v>
      </c>
      <c r="P210" s="95">
        <v>0.0078</v>
      </c>
      <c r="Q210" s="95">
        <v>0.0078</v>
      </c>
      <c r="R210" s="95">
        <v>0</v>
      </c>
      <c r="S210" s="95">
        <v>0.0249</v>
      </c>
      <c r="T210" s="95">
        <v>0.0249</v>
      </c>
      <c r="U210" s="95">
        <v>0</v>
      </c>
      <c r="V210" s="95" t="s">
        <v>145</v>
      </c>
      <c r="W210" s="64" t="s">
        <v>146</v>
      </c>
      <c r="X210" s="95" t="s">
        <v>147</v>
      </c>
      <c r="Y210" s="95" t="s">
        <v>217</v>
      </c>
      <c r="Z210" s="103"/>
    </row>
    <row r="211" s="4" customFormat="1" ht="95" customHeight="1" spans="1:26">
      <c r="A211" s="104"/>
      <c r="B211" s="72" t="s">
        <v>882</v>
      </c>
      <c r="C211" s="95" t="s">
        <v>38</v>
      </c>
      <c r="D211" s="95" t="s">
        <v>39</v>
      </c>
      <c r="E211" s="95" t="s">
        <v>138</v>
      </c>
      <c r="F211" s="66" t="s">
        <v>883</v>
      </c>
      <c r="G211" s="83">
        <v>42</v>
      </c>
      <c r="H211" s="83">
        <v>42</v>
      </c>
      <c r="I211" s="68"/>
      <c r="J211" s="105"/>
      <c r="K211" s="105"/>
      <c r="L211" s="95"/>
      <c r="M211" s="82" t="s">
        <v>874</v>
      </c>
      <c r="N211" s="95">
        <v>3</v>
      </c>
      <c r="O211" s="95">
        <v>10</v>
      </c>
      <c r="P211" s="95">
        <v>0.0918</v>
      </c>
      <c r="Q211" s="95">
        <v>0.053</v>
      </c>
      <c r="R211" s="95">
        <v>0.0388</v>
      </c>
      <c r="S211" s="95">
        <v>0.4061</v>
      </c>
      <c r="T211" s="95">
        <v>0.2478</v>
      </c>
      <c r="U211" s="95">
        <v>0.1583</v>
      </c>
      <c r="V211" s="95" t="s">
        <v>145</v>
      </c>
      <c r="W211" s="64" t="s">
        <v>146</v>
      </c>
      <c r="X211" s="95" t="s">
        <v>147</v>
      </c>
      <c r="Y211" s="95" t="s">
        <v>183</v>
      </c>
      <c r="Z211" s="103"/>
    </row>
    <row r="212" s="4" customFormat="1" ht="95" customHeight="1" spans="1:26">
      <c r="A212" s="104"/>
      <c r="B212" s="72" t="s">
        <v>884</v>
      </c>
      <c r="C212" s="95" t="s">
        <v>38</v>
      </c>
      <c r="D212" s="95" t="s">
        <v>39</v>
      </c>
      <c r="E212" s="95" t="s">
        <v>83</v>
      </c>
      <c r="F212" s="66" t="s">
        <v>879</v>
      </c>
      <c r="G212" s="83">
        <v>54</v>
      </c>
      <c r="H212" s="83">
        <v>54</v>
      </c>
      <c r="I212" s="68"/>
      <c r="J212" s="105"/>
      <c r="K212" s="105"/>
      <c r="L212" s="95"/>
      <c r="M212" s="82" t="s">
        <v>874</v>
      </c>
      <c r="N212" s="95">
        <v>5</v>
      </c>
      <c r="O212" s="95">
        <v>6</v>
      </c>
      <c r="P212" s="95">
        <v>0.0373</v>
      </c>
      <c r="Q212" s="95">
        <v>0.0023</v>
      </c>
      <c r="R212" s="95">
        <v>0.035</v>
      </c>
      <c r="S212" s="95">
        <v>0.1224</v>
      </c>
      <c r="T212" s="95">
        <v>0.0074</v>
      </c>
      <c r="U212" s="95">
        <v>0.115</v>
      </c>
      <c r="V212" s="95" t="s">
        <v>145</v>
      </c>
      <c r="W212" s="64" t="s">
        <v>146</v>
      </c>
      <c r="X212" s="95" t="s">
        <v>147</v>
      </c>
      <c r="Y212" s="95" t="s">
        <v>177</v>
      </c>
      <c r="Z212" s="103"/>
    </row>
    <row r="213" s="4" customFormat="1" ht="95" customHeight="1" spans="1:26">
      <c r="A213" s="104"/>
      <c r="B213" s="72" t="s">
        <v>885</v>
      </c>
      <c r="C213" s="95" t="s">
        <v>38</v>
      </c>
      <c r="D213" s="95" t="s">
        <v>39</v>
      </c>
      <c r="E213" s="95" t="s">
        <v>102</v>
      </c>
      <c r="F213" s="66" t="s">
        <v>886</v>
      </c>
      <c r="G213" s="83">
        <v>57</v>
      </c>
      <c r="H213" s="83">
        <v>57</v>
      </c>
      <c r="I213" s="68"/>
      <c r="J213" s="105"/>
      <c r="K213" s="105"/>
      <c r="L213" s="95"/>
      <c r="M213" s="82" t="s">
        <v>874</v>
      </c>
      <c r="N213" s="95">
        <v>4</v>
      </c>
      <c r="O213" s="95">
        <v>5</v>
      </c>
      <c r="P213" s="95">
        <v>0.0178</v>
      </c>
      <c r="Q213" s="95">
        <v>0.0046</v>
      </c>
      <c r="R213" s="95">
        <v>0.0132</v>
      </c>
      <c r="S213" s="95">
        <v>0.0538</v>
      </c>
      <c r="T213" s="95">
        <v>0.0142</v>
      </c>
      <c r="U213" s="95">
        <v>0.0396</v>
      </c>
      <c r="V213" s="95" t="s">
        <v>145</v>
      </c>
      <c r="W213" s="64" t="s">
        <v>146</v>
      </c>
      <c r="X213" s="95" t="s">
        <v>147</v>
      </c>
      <c r="Y213" s="95" t="s">
        <v>262</v>
      </c>
      <c r="Z213" s="103"/>
    </row>
    <row r="214" s="4" customFormat="1" ht="95" customHeight="1" spans="1:26">
      <c r="A214" s="104"/>
      <c r="B214" s="72" t="s">
        <v>887</v>
      </c>
      <c r="C214" s="95" t="s">
        <v>38</v>
      </c>
      <c r="D214" s="95" t="s">
        <v>39</v>
      </c>
      <c r="E214" s="95" t="s">
        <v>108</v>
      </c>
      <c r="F214" s="66" t="s">
        <v>888</v>
      </c>
      <c r="G214" s="83">
        <v>69</v>
      </c>
      <c r="H214" s="83">
        <v>69</v>
      </c>
      <c r="I214" s="68"/>
      <c r="J214" s="105"/>
      <c r="K214" s="105"/>
      <c r="L214" s="95"/>
      <c r="M214" s="82" t="s">
        <v>874</v>
      </c>
      <c r="N214" s="95">
        <v>4</v>
      </c>
      <c r="O214" s="95">
        <v>6</v>
      </c>
      <c r="P214" s="95">
        <v>0.002</v>
      </c>
      <c r="Q214" s="95">
        <v>0.0013</v>
      </c>
      <c r="R214" s="95">
        <v>0.0007</v>
      </c>
      <c r="S214" s="95">
        <v>0.0083</v>
      </c>
      <c r="T214" s="95">
        <v>0.0049</v>
      </c>
      <c r="U214" s="95">
        <v>0.0034</v>
      </c>
      <c r="V214" s="95" t="s">
        <v>145</v>
      </c>
      <c r="W214" s="64" t="s">
        <v>146</v>
      </c>
      <c r="X214" s="95" t="s">
        <v>147</v>
      </c>
      <c r="Y214" s="95" t="s">
        <v>270</v>
      </c>
      <c r="Z214" s="103"/>
    </row>
    <row r="215" s="4" customFormat="1" ht="95" customHeight="1" spans="1:26">
      <c r="A215" s="104"/>
      <c r="B215" s="72" t="s">
        <v>889</v>
      </c>
      <c r="C215" s="95" t="s">
        <v>38</v>
      </c>
      <c r="D215" s="95" t="s">
        <v>39</v>
      </c>
      <c r="E215" s="95" t="s">
        <v>113</v>
      </c>
      <c r="F215" s="66" t="s">
        <v>890</v>
      </c>
      <c r="G215" s="83">
        <v>108</v>
      </c>
      <c r="H215" s="83">
        <v>108</v>
      </c>
      <c r="I215" s="68"/>
      <c r="J215" s="105"/>
      <c r="K215" s="105"/>
      <c r="L215" s="95"/>
      <c r="M215" s="82" t="s">
        <v>874</v>
      </c>
      <c r="N215" s="95">
        <v>5</v>
      </c>
      <c r="O215" s="95">
        <v>9</v>
      </c>
      <c r="P215" s="95">
        <v>0.0173</v>
      </c>
      <c r="Q215" s="95">
        <v>0.0047</v>
      </c>
      <c r="R215" s="95">
        <v>0.0126</v>
      </c>
      <c r="S215" s="95">
        <v>0.0865</v>
      </c>
      <c r="T215" s="95">
        <v>0.0235</v>
      </c>
      <c r="U215" s="95">
        <v>0.063</v>
      </c>
      <c r="V215" s="95" t="s">
        <v>145</v>
      </c>
      <c r="W215" s="64" t="s">
        <v>146</v>
      </c>
      <c r="X215" s="95" t="s">
        <v>147</v>
      </c>
      <c r="Y215" s="95" t="s">
        <v>188</v>
      </c>
      <c r="Z215" s="103"/>
    </row>
    <row r="216" s="4" customFormat="1" ht="95" customHeight="1" spans="1:26">
      <c r="A216" s="58">
        <v>23</v>
      </c>
      <c r="B216" s="59" t="s">
        <v>891</v>
      </c>
      <c r="C216" s="60" t="s">
        <v>38</v>
      </c>
      <c r="D216" s="60" t="s">
        <v>39</v>
      </c>
      <c r="E216" s="60" t="s">
        <v>892</v>
      </c>
      <c r="F216" s="61" t="s">
        <v>893</v>
      </c>
      <c r="G216" s="81">
        <f>SUM(H216:K216)</f>
        <v>400</v>
      </c>
      <c r="H216" s="81">
        <v>400</v>
      </c>
      <c r="I216" s="63">
        <v>0</v>
      </c>
      <c r="J216" s="93">
        <v>0</v>
      </c>
      <c r="K216" s="93">
        <v>0</v>
      </c>
      <c r="L216" s="60" t="s">
        <v>143</v>
      </c>
      <c r="M216" s="94" t="s">
        <v>894</v>
      </c>
      <c r="N216" s="60">
        <v>0</v>
      </c>
      <c r="O216" s="60">
        <v>2</v>
      </c>
      <c r="P216" s="60">
        <v>0.05395</v>
      </c>
      <c r="Q216" s="60">
        <v>0.00235</v>
      </c>
      <c r="R216" s="60">
        <v>0.0516</v>
      </c>
      <c r="S216" s="60">
        <v>0.2799</v>
      </c>
      <c r="T216" s="60">
        <v>0.0522</v>
      </c>
      <c r="U216" s="60">
        <v>0.2277</v>
      </c>
      <c r="V216" s="60" t="s">
        <v>145</v>
      </c>
      <c r="W216" s="58" t="s">
        <v>146</v>
      </c>
      <c r="X216" s="60" t="s">
        <v>895</v>
      </c>
      <c r="Y216" s="60" t="s">
        <v>896</v>
      </c>
      <c r="Z216" s="103" t="s">
        <v>897</v>
      </c>
    </row>
    <row r="217" s="4" customFormat="1" ht="91" customHeight="1" spans="1:26">
      <c r="A217" s="58">
        <v>24</v>
      </c>
      <c r="B217" s="59" t="s">
        <v>898</v>
      </c>
      <c r="C217" s="60" t="s">
        <v>38</v>
      </c>
      <c r="D217" s="60" t="s">
        <v>39</v>
      </c>
      <c r="E217" s="60" t="s">
        <v>899</v>
      </c>
      <c r="F217" s="61" t="s">
        <v>900</v>
      </c>
      <c r="G217" s="81">
        <f>SUM(H217:K217)</f>
        <v>90</v>
      </c>
      <c r="H217" s="81">
        <v>90</v>
      </c>
      <c r="I217" s="63">
        <v>0</v>
      </c>
      <c r="J217" s="93">
        <v>0</v>
      </c>
      <c r="K217" s="93">
        <v>0</v>
      </c>
      <c r="L217" s="60" t="s">
        <v>143</v>
      </c>
      <c r="M217" s="94" t="s">
        <v>901</v>
      </c>
      <c r="N217" s="60">
        <v>1</v>
      </c>
      <c r="O217" s="60">
        <v>0</v>
      </c>
      <c r="P217" s="60">
        <v>0.041</v>
      </c>
      <c r="Q217" s="60">
        <v>0.0186</v>
      </c>
      <c r="R217" s="60">
        <v>0.0224</v>
      </c>
      <c r="S217" s="60">
        <v>0.17</v>
      </c>
      <c r="T217" s="60">
        <v>0.081</v>
      </c>
      <c r="U217" s="60">
        <v>0.089</v>
      </c>
      <c r="V217" s="60" t="s">
        <v>145</v>
      </c>
      <c r="W217" s="58" t="s">
        <v>146</v>
      </c>
      <c r="X217" s="60" t="s">
        <v>902</v>
      </c>
      <c r="Y217" s="60" t="s">
        <v>903</v>
      </c>
      <c r="Z217" s="103" t="s">
        <v>904</v>
      </c>
    </row>
    <row r="218" s="3" customFormat="1" ht="39" customHeight="1" spans="1:26">
      <c r="A218" s="53" t="s">
        <v>905</v>
      </c>
      <c r="B218" s="54"/>
      <c r="C218" s="55"/>
      <c r="D218" s="55"/>
      <c r="E218" s="56"/>
      <c r="F218" s="79"/>
      <c r="G218" s="80">
        <f>SUM(H218:K218)</f>
        <v>600</v>
      </c>
      <c r="H218" s="80">
        <f>SUM(H219)</f>
        <v>600</v>
      </c>
      <c r="I218" s="80">
        <f>SUM(I219)</f>
        <v>0</v>
      </c>
      <c r="J218" s="80">
        <f>SUM(J219)</f>
        <v>0</v>
      </c>
      <c r="K218" s="80">
        <f>SUM(K219)</f>
        <v>0</v>
      </c>
      <c r="L218" s="91"/>
      <c r="M218" s="92"/>
      <c r="N218" s="91"/>
      <c r="O218" s="91"/>
      <c r="P218" s="91"/>
      <c r="Q218" s="91"/>
      <c r="R218" s="91"/>
      <c r="S218" s="91"/>
      <c r="T218" s="91"/>
      <c r="U218" s="91"/>
      <c r="V218" s="91"/>
      <c r="W218" s="91"/>
      <c r="X218" s="91"/>
      <c r="Y218" s="91"/>
      <c r="Z218" s="91"/>
    </row>
    <row r="219" s="4" customFormat="1" ht="99" customHeight="1" spans="1:26">
      <c r="A219" s="58">
        <v>25</v>
      </c>
      <c r="B219" s="59" t="s">
        <v>906</v>
      </c>
      <c r="C219" s="60" t="s">
        <v>38</v>
      </c>
      <c r="D219" s="60" t="s">
        <v>39</v>
      </c>
      <c r="E219" s="60" t="s">
        <v>40</v>
      </c>
      <c r="F219" s="61" t="s">
        <v>907</v>
      </c>
      <c r="G219" s="81">
        <f>SUM(H219:K219)</f>
        <v>600</v>
      </c>
      <c r="H219" s="81">
        <f>SUM(H220:H237)</f>
        <v>600</v>
      </c>
      <c r="I219" s="81">
        <f>SUM(I220:I237)</f>
        <v>0</v>
      </c>
      <c r="J219" s="81">
        <f>SUM(J220:J237)</f>
        <v>0</v>
      </c>
      <c r="K219" s="81">
        <f>SUM(K220:K237)</f>
        <v>0</v>
      </c>
      <c r="L219" s="60" t="s">
        <v>143</v>
      </c>
      <c r="M219" s="94" t="s">
        <v>908</v>
      </c>
      <c r="N219" s="60">
        <v>118</v>
      </c>
      <c r="O219" s="60">
        <v>50</v>
      </c>
      <c r="P219" s="60">
        <v>3.8618</v>
      </c>
      <c r="Q219" s="60">
        <v>1.6914</v>
      </c>
      <c r="R219" s="60">
        <v>3.0569</v>
      </c>
      <c r="S219" s="60">
        <v>11.1447</v>
      </c>
      <c r="T219" s="60">
        <v>5.8089</v>
      </c>
      <c r="U219" s="60">
        <v>6.2568</v>
      </c>
      <c r="V219" s="60" t="s">
        <v>44</v>
      </c>
      <c r="W219" s="58" t="s">
        <v>45</v>
      </c>
      <c r="X219" s="60" t="s">
        <v>909</v>
      </c>
      <c r="Y219" s="60" t="s">
        <v>910</v>
      </c>
      <c r="Z219" s="103" t="s">
        <v>798</v>
      </c>
    </row>
    <row r="220" s="3" customFormat="1" ht="103" customHeight="1" spans="1:26">
      <c r="A220" s="71"/>
      <c r="B220" s="72" t="s">
        <v>911</v>
      </c>
      <c r="C220" s="64" t="s">
        <v>38</v>
      </c>
      <c r="D220" s="64" t="s">
        <v>39</v>
      </c>
      <c r="E220" s="64" t="s">
        <v>912</v>
      </c>
      <c r="F220" s="82" t="s">
        <v>913</v>
      </c>
      <c r="G220" s="83">
        <v>37.5</v>
      </c>
      <c r="H220" s="83">
        <v>37.5</v>
      </c>
      <c r="I220" s="83"/>
      <c r="J220" s="83"/>
      <c r="K220" s="83"/>
      <c r="L220" s="95"/>
      <c r="M220" s="82" t="s">
        <v>908</v>
      </c>
      <c r="N220" s="95">
        <v>4</v>
      </c>
      <c r="O220" s="95">
        <v>4</v>
      </c>
      <c r="P220" s="95">
        <v>0.201</v>
      </c>
      <c r="Q220" s="95">
        <v>0.0713</v>
      </c>
      <c r="R220" s="95">
        <v>0.1297</v>
      </c>
      <c r="S220" s="95">
        <v>0.945</v>
      </c>
      <c r="T220" s="95">
        <v>0.194</v>
      </c>
      <c r="U220" s="95">
        <v>0.751</v>
      </c>
      <c r="V220" s="95" t="s">
        <v>44</v>
      </c>
      <c r="W220" s="95" t="s">
        <v>45</v>
      </c>
      <c r="X220" s="95" t="s">
        <v>914</v>
      </c>
      <c r="Y220" s="95" t="s">
        <v>915</v>
      </c>
      <c r="Z220" s="91"/>
    </row>
    <row r="221" s="3" customFormat="1" ht="101" customHeight="1" spans="1:26">
      <c r="A221" s="71"/>
      <c r="B221" s="72" t="s">
        <v>916</v>
      </c>
      <c r="C221" s="64" t="s">
        <v>38</v>
      </c>
      <c r="D221" s="64" t="s">
        <v>39</v>
      </c>
      <c r="E221" s="64" t="s">
        <v>917</v>
      </c>
      <c r="F221" s="82" t="s">
        <v>918</v>
      </c>
      <c r="G221" s="83">
        <v>32</v>
      </c>
      <c r="H221" s="83">
        <v>32</v>
      </c>
      <c r="I221" s="83"/>
      <c r="J221" s="83"/>
      <c r="K221" s="83"/>
      <c r="L221" s="95"/>
      <c r="M221" s="82" t="s">
        <v>908</v>
      </c>
      <c r="N221" s="95">
        <v>2</v>
      </c>
      <c r="O221" s="95">
        <v>1</v>
      </c>
      <c r="P221" s="95">
        <v>0.0174</v>
      </c>
      <c r="Q221" s="95">
        <v>0.0056</v>
      </c>
      <c r="R221" s="95">
        <v>0.0118</v>
      </c>
      <c r="S221" s="95">
        <v>0.0793</v>
      </c>
      <c r="T221" s="95">
        <v>0.0246</v>
      </c>
      <c r="U221" s="95">
        <v>0.0547</v>
      </c>
      <c r="V221" s="95" t="s">
        <v>44</v>
      </c>
      <c r="W221" s="95" t="s">
        <v>45</v>
      </c>
      <c r="X221" s="95" t="s">
        <v>919</v>
      </c>
      <c r="Y221" s="95" t="s">
        <v>920</v>
      </c>
      <c r="Z221" s="91"/>
    </row>
    <row r="222" s="3" customFormat="1" ht="146" customHeight="1" spans="1:26">
      <c r="A222" s="71"/>
      <c r="B222" s="72" t="s">
        <v>921</v>
      </c>
      <c r="C222" s="64" t="s">
        <v>38</v>
      </c>
      <c r="D222" s="64" t="s">
        <v>39</v>
      </c>
      <c r="E222" s="64" t="s">
        <v>922</v>
      </c>
      <c r="F222" s="82" t="s">
        <v>923</v>
      </c>
      <c r="G222" s="83">
        <v>34</v>
      </c>
      <c r="H222" s="83">
        <v>34</v>
      </c>
      <c r="I222" s="83"/>
      <c r="J222" s="83"/>
      <c r="K222" s="83"/>
      <c r="L222" s="95"/>
      <c r="M222" s="82" t="s">
        <v>908</v>
      </c>
      <c r="N222" s="95">
        <v>7</v>
      </c>
      <c r="O222" s="95">
        <v>14</v>
      </c>
      <c r="P222" s="95">
        <v>0.1054</v>
      </c>
      <c r="Q222" s="95">
        <v>0.035</v>
      </c>
      <c r="R222" s="95">
        <v>0.0704</v>
      </c>
      <c r="S222" s="95">
        <v>0.4743</v>
      </c>
      <c r="T222" s="95">
        <v>0.1575</v>
      </c>
      <c r="U222" s="95">
        <v>0.3168</v>
      </c>
      <c r="V222" s="95" t="s">
        <v>44</v>
      </c>
      <c r="W222" s="95" t="s">
        <v>45</v>
      </c>
      <c r="X222" s="95" t="s">
        <v>924</v>
      </c>
      <c r="Y222" s="95" t="s">
        <v>925</v>
      </c>
      <c r="Z222" s="91"/>
    </row>
    <row r="223" s="3" customFormat="1" ht="149" customHeight="1" spans="1:26">
      <c r="A223" s="71"/>
      <c r="B223" s="72" t="s">
        <v>926</v>
      </c>
      <c r="C223" s="64" t="s">
        <v>38</v>
      </c>
      <c r="D223" s="64" t="s">
        <v>39</v>
      </c>
      <c r="E223" s="64" t="s">
        <v>228</v>
      </c>
      <c r="F223" s="82" t="s">
        <v>927</v>
      </c>
      <c r="G223" s="83">
        <v>25</v>
      </c>
      <c r="H223" s="83">
        <v>25</v>
      </c>
      <c r="I223" s="83"/>
      <c r="J223" s="83"/>
      <c r="K223" s="83"/>
      <c r="L223" s="95"/>
      <c r="M223" s="82" t="s">
        <v>908</v>
      </c>
      <c r="N223" s="95">
        <v>5</v>
      </c>
      <c r="O223" s="95">
        <v>16</v>
      </c>
      <c r="P223" s="95">
        <v>0.6703</v>
      </c>
      <c r="Q223" s="95">
        <v>0.1594</v>
      </c>
      <c r="R223" s="95">
        <v>0.5109</v>
      </c>
      <c r="S223" s="95">
        <v>0.2248</v>
      </c>
      <c r="T223" s="95">
        <v>0.0287</v>
      </c>
      <c r="U223" s="95">
        <v>0.1961</v>
      </c>
      <c r="V223" s="95" t="s">
        <v>44</v>
      </c>
      <c r="W223" s="95" t="s">
        <v>45</v>
      </c>
      <c r="X223" s="95" t="s">
        <v>928</v>
      </c>
      <c r="Y223" s="95" t="s">
        <v>929</v>
      </c>
      <c r="Z223" s="91"/>
    </row>
    <row r="224" s="3" customFormat="1" ht="123" customHeight="1" spans="1:26">
      <c r="A224" s="71"/>
      <c r="B224" s="72" t="s">
        <v>930</v>
      </c>
      <c r="C224" s="64" t="s">
        <v>38</v>
      </c>
      <c r="D224" s="64" t="s">
        <v>39</v>
      </c>
      <c r="E224" s="64" t="s">
        <v>931</v>
      </c>
      <c r="F224" s="82" t="s">
        <v>932</v>
      </c>
      <c r="G224" s="83">
        <v>35</v>
      </c>
      <c r="H224" s="83">
        <v>35</v>
      </c>
      <c r="I224" s="83"/>
      <c r="J224" s="83"/>
      <c r="K224" s="83"/>
      <c r="L224" s="95"/>
      <c r="M224" s="82" t="s">
        <v>908</v>
      </c>
      <c r="N224" s="95">
        <v>15</v>
      </c>
      <c r="O224" s="95">
        <v>2</v>
      </c>
      <c r="P224" s="95">
        <v>0.2848</v>
      </c>
      <c r="Q224" s="95">
        <v>0.1868</v>
      </c>
      <c r="R224" s="95">
        <v>0.098</v>
      </c>
      <c r="S224" s="95">
        <v>0.824</v>
      </c>
      <c r="T224" s="95">
        <v>0.334</v>
      </c>
      <c r="U224" s="95">
        <v>0.49</v>
      </c>
      <c r="V224" s="95" t="s">
        <v>44</v>
      </c>
      <c r="W224" s="95" t="s">
        <v>45</v>
      </c>
      <c r="X224" s="95" t="s">
        <v>933</v>
      </c>
      <c r="Y224" s="95" t="s">
        <v>934</v>
      </c>
      <c r="Z224" s="91"/>
    </row>
    <row r="225" s="3" customFormat="1" ht="165" customHeight="1" spans="1:26">
      <c r="A225" s="71"/>
      <c r="B225" s="72" t="s">
        <v>935</v>
      </c>
      <c r="C225" s="64" t="s">
        <v>38</v>
      </c>
      <c r="D225" s="64" t="s">
        <v>39</v>
      </c>
      <c r="E225" s="64" t="s">
        <v>936</v>
      </c>
      <c r="F225" s="82" t="s">
        <v>937</v>
      </c>
      <c r="G225" s="83">
        <v>32.5</v>
      </c>
      <c r="H225" s="83">
        <v>32.5</v>
      </c>
      <c r="I225" s="83"/>
      <c r="J225" s="83"/>
      <c r="K225" s="83"/>
      <c r="L225" s="95"/>
      <c r="M225" s="82" t="s">
        <v>908</v>
      </c>
      <c r="N225" s="95">
        <v>3</v>
      </c>
      <c r="O225" s="95">
        <v>0</v>
      </c>
      <c r="P225" s="95">
        <v>0.1013</v>
      </c>
      <c r="Q225" s="95">
        <v>0.0437</v>
      </c>
      <c r="R225" s="95">
        <v>0.0576</v>
      </c>
      <c r="S225" s="95">
        <v>0.4232</v>
      </c>
      <c r="T225" s="95">
        <v>0.1832</v>
      </c>
      <c r="U225" s="95">
        <v>1.161</v>
      </c>
      <c r="V225" s="95" t="s">
        <v>44</v>
      </c>
      <c r="W225" s="95" t="s">
        <v>45</v>
      </c>
      <c r="X225" s="95" t="s">
        <v>938</v>
      </c>
      <c r="Y225" s="95" t="s">
        <v>939</v>
      </c>
      <c r="Z225" s="91"/>
    </row>
    <row r="226" s="3" customFormat="1" ht="120" customHeight="1" spans="1:26">
      <c r="A226" s="71"/>
      <c r="B226" s="72" t="s">
        <v>940</v>
      </c>
      <c r="C226" s="64" t="s">
        <v>38</v>
      </c>
      <c r="D226" s="64" t="s">
        <v>39</v>
      </c>
      <c r="E226" s="64" t="s">
        <v>941</v>
      </c>
      <c r="F226" s="82" t="s">
        <v>942</v>
      </c>
      <c r="G226" s="83">
        <v>32</v>
      </c>
      <c r="H226" s="83">
        <v>32</v>
      </c>
      <c r="I226" s="83"/>
      <c r="J226" s="83"/>
      <c r="K226" s="83"/>
      <c r="L226" s="95"/>
      <c r="M226" s="82" t="s">
        <v>908</v>
      </c>
      <c r="N226" s="95">
        <v>13</v>
      </c>
      <c r="O226" s="95">
        <v>3</v>
      </c>
      <c r="P226" s="95">
        <v>0.4575</v>
      </c>
      <c r="Q226" s="95">
        <v>0.1925</v>
      </c>
      <c r="R226" s="95">
        <v>0.265</v>
      </c>
      <c r="S226" s="95">
        <v>1.0054</v>
      </c>
      <c r="T226" s="95">
        <v>0.8271</v>
      </c>
      <c r="U226" s="95">
        <v>0.1783</v>
      </c>
      <c r="V226" s="95" t="s">
        <v>44</v>
      </c>
      <c r="W226" s="95" t="s">
        <v>45</v>
      </c>
      <c r="X226" s="95" t="s">
        <v>943</v>
      </c>
      <c r="Y226" s="95" t="s">
        <v>944</v>
      </c>
      <c r="Z226" s="91"/>
    </row>
    <row r="227" s="3" customFormat="1" ht="112" customHeight="1" spans="1:26">
      <c r="A227" s="71"/>
      <c r="B227" s="72" t="s">
        <v>945</v>
      </c>
      <c r="C227" s="64" t="s">
        <v>38</v>
      </c>
      <c r="D227" s="64" t="s">
        <v>39</v>
      </c>
      <c r="E227" s="64" t="s">
        <v>946</v>
      </c>
      <c r="F227" s="82" t="s">
        <v>947</v>
      </c>
      <c r="G227" s="83">
        <v>30</v>
      </c>
      <c r="H227" s="83">
        <v>30</v>
      </c>
      <c r="I227" s="83"/>
      <c r="J227" s="83"/>
      <c r="K227" s="83"/>
      <c r="L227" s="95"/>
      <c r="M227" s="82" t="s">
        <v>908</v>
      </c>
      <c r="N227" s="95">
        <v>13</v>
      </c>
      <c r="O227" s="95">
        <v>3</v>
      </c>
      <c r="P227" s="95">
        <v>0.4575</v>
      </c>
      <c r="Q227" s="95">
        <v>0.1925</v>
      </c>
      <c r="R227" s="95">
        <v>0.265</v>
      </c>
      <c r="S227" s="95">
        <v>1.0054</v>
      </c>
      <c r="T227" s="95">
        <v>0.8271</v>
      </c>
      <c r="U227" s="95">
        <v>0.1783</v>
      </c>
      <c r="V227" s="95" t="s">
        <v>44</v>
      </c>
      <c r="W227" s="95" t="s">
        <v>45</v>
      </c>
      <c r="X227" s="95" t="s">
        <v>948</v>
      </c>
      <c r="Y227" s="95" t="s">
        <v>949</v>
      </c>
      <c r="Z227" s="91"/>
    </row>
    <row r="228" s="3" customFormat="1" ht="111" customHeight="1" spans="1:26">
      <c r="A228" s="71"/>
      <c r="B228" s="72" t="s">
        <v>950</v>
      </c>
      <c r="C228" s="64" t="s">
        <v>38</v>
      </c>
      <c r="D228" s="64" t="s">
        <v>39</v>
      </c>
      <c r="E228" s="64" t="s">
        <v>951</v>
      </c>
      <c r="F228" s="82" t="s">
        <v>952</v>
      </c>
      <c r="G228" s="83">
        <v>36</v>
      </c>
      <c r="H228" s="83">
        <v>36</v>
      </c>
      <c r="I228" s="83"/>
      <c r="J228" s="83"/>
      <c r="K228" s="83"/>
      <c r="L228" s="95"/>
      <c r="M228" s="82" t="s">
        <v>908</v>
      </c>
      <c r="N228" s="95">
        <v>2</v>
      </c>
      <c r="O228" s="95">
        <v>1</v>
      </c>
      <c r="P228" s="95">
        <v>0.1403</v>
      </c>
      <c r="Q228" s="95">
        <v>0.077</v>
      </c>
      <c r="R228" s="95">
        <v>0.0633</v>
      </c>
      <c r="S228" s="95">
        <v>0.516</v>
      </c>
      <c r="T228" s="95">
        <v>0.2947</v>
      </c>
      <c r="U228" s="95">
        <v>0.2213</v>
      </c>
      <c r="V228" s="95" t="s">
        <v>44</v>
      </c>
      <c r="W228" s="95" t="s">
        <v>45</v>
      </c>
      <c r="X228" s="95" t="s">
        <v>953</v>
      </c>
      <c r="Y228" s="95" t="s">
        <v>954</v>
      </c>
      <c r="Z228" s="91"/>
    </row>
    <row r="229" s="3" customFormat="1" ht="98" customHeight="1" spans="1:26">
      <c r="A229" s="71"/>
      <c r="B229" s="72" t="s">
        <v>955</v>
      </c>
      <c r="C229" s="64" t="s">
        <v>38</v>
      </c>
      <c r="D229" s="64" t="s">
        <v>39</v>
      </c>
      <c r="E229" s="64" t="s">
        <v>956</v>
      </c>
      <c r="F229" s="82" t="s">
        <v>957</v>
      </c>
      <c r="G229" s="83">
        <v>34</v>
      </c>
      <c r="H229" s="83">
        <v>34</v>
      </c>
      <c r="I229" s="83"/>
      <c r="J229" s="83"/>
      <c r="K229" s="83"/>
      <c r="L229" s="95"/>
      <c r="M229" s="82" t="s">
        <v>908</v>
      </c>
      <c r="N229" s="95">
        <v>12</v>
      </c>
      <c r="O229" s="95">
        <v>1</v>
      </c>
      <c r="P229" s="95">
        <v>0.2848</v>
      </c>
      <c r="Q229" s="95">
        <v>0.1868</v>
      </c>
      <c r="R229" s="95">
        <v>0.098</v>
      </c>
      <c r="S229" s="95">
        <v>1.424</v>
      </c>
      <c r="T229" s="95">
        <v>0.934</v>
      </c>
      <c r="U229" s="95">
        <v>0.49</v>
      </c>
      <c r="V229" s="95" t="s">
        <v>44</v>
      </c>
      <c r="W229" s="95" t="s">
        <v>45</v>
      </c>
      <c r="X229" s="95" t="s">
        <v>958</v>
      </c>
      <c r="Y229" s="95" t="s">
        <v>959</v>
      </c>
      <c r="Z229" s="91"/>
    </row>
    <row r="230" s="3" customFormat="1" ht="103" customHeight="1" spans="1:26">
      <c r="A230" s="71"/>
      <c r="B230" s="72" t="s">
        <v>960</v>
      </c>
      <c r="C230" s="64" t="s">
        <v>38</v>
      </c>
      <c r="D230" s="64" t="s">
        <v>39</v>
      </c>
      <c r="E230" s="64" t="s">
        <v>961</v>
      </c>
      <c r="F230" s="82" t="s">
        <v>962</v>
      </c>
      <c r="G230" s="83">
        <v>32</v>
      </c>
      <c r="H230" s="83">
        <v>32</v>
      </c>
      <c r="I230" s="83"/>
      <c r="J230" s="83"/>
      <c r="K230" s="83"/>
      <c r="L230" s="95"/>
      <c r="M230" s="82" t="s">
        <v>908</v>
      </c>
      <c r="N230" s="95">
        <v>6</v>
      </c>
      <c r="O230" s="95">
        <v>2</v>
      </c>
      <c r="P230" s="95">
        <v>0.1405</v>
      </c>
      <c r="Q230" s="95">
        <v>0.0875</v>
      </c>
      <c r="R230" s="95">
        <v>0.053</v>
      </c>
      <c r="S230" s="95">
        <v>0.4878</v>
      </c>
      <c r="T230" s="95">
        <v>0.1253</v>
      </c>
      <c r="U230" s="95">
        <v>0.3625</v>
      </c>
      <c r="V230" s="95" t="s">
        <v>44</v>
      </c>
      <c r="W230" s="95" t="s">
        <v>45</v>
      </c>
      <c r="X230" s="95" t="s">
        <v>963</v>
      </c>
      <c r="Y230" s="95" t="s">
        <v>964</v>
      </c>
      <c r="Z230" s="91"/>
    </row>
    <row r="231" s="3" customFormat="1" ht="106" customHeight="1" spans="1:26">
      <c r="A231" s="71"/>
      <c r="B231" s="72" t="s">
        <v>965</v>
      </c>
      <c r="C231" s="64" t="s">
        <v>38</v>
      </c>
      <c r="D231" s="64" t="s">
        <v>39</v>
      </c>
      <c r="E231" s="64" t="s">
        <v>966</v>
      </c>
      <c r="F231" s="82" t="s">
        <v>967</v>
      </c>
      <c r="G231" s="83">
        <v>33.5</v>
      </c>
      <c r="H231" s="83">
        <v>33.5</v>
      </c>
      <c r="I231" s="83"/>
      <c r="J231" s="83"/>
      <c r="K231" s="83"/>
      <c r="L231" s="95"/>
      <c r="M231" s="82" t="s">
        <v>908</v>
      </c>
      <c r="N231" s="95">
        <v>4</v>
      </c>
      <c r="O231" s="95">
        <v>2</v>
      </c>
      <c r="P231" s="95">
        <v>0.095</v>
      </c>
      <c r="Q231" s="95">
        <v>0.062</v>
      </c>
      <c r="R231" s="95">
        <v>0.033</v>
      </c>
      <c r="S231" s="95">
        <v>0.4275</v>
      </c>
      <c r="T231" s="95">
        <v>0.279</v>
      </c>
      <c r="U231" s="95">
        <v>0.1485</v>
      </c>
      <c r="V231" s="95" t="s">
        <v>44</v>
      </c>
      <c r="W231" s="95" t="s">
        <v>45</v>
      </c>
      <c r="X231" s="95" t="s">
        <v>968</v>
      </c>
      <c r="Y231" s="95" t="s">
        <v>969</v>
      </c>
      <c r="Z231" s="91"/>
    </row>
    <row r="232" s="3" customFormat="1" ht="102" customHeight="1" spans="1:26">
      <c r="A232" s="71"/>
      <c r="B232" s="72" t="s">
        <v>970</v>
      </c>
      <c r="C232" s="64" t="s">
        <v>38</v>
      </c>
      <c r="D232" s="64" t="s">
        <v>39</v>
      </c>
      <c r="E232" s="64" t="s">
        <v>971</v>
      </c>
      <c r="F232" s="82" t="s">
        <v>972</v>
      </c>
      <c r="G232" s="83">
        <v>36</v>
      </c>
      <c r="H232" s="83">
        <v>36</v>
      </c>
      <c r="I232" s="83"/>
      <c r="J232" s="83"/>
      <c r="K232" s="83"/>
      <c r="L232" s="95"/>
      <c r="M232" s="82" t="s">
        <v>908</v>
      </c>
      <c r="N232" s="95">
        <v>3</v>
      </c>
      <c r="O232" s="95">
        <v>1</v>
      </c>
      <c r="P232" s="95">
        <v>0.2021</v>
      </c>
      <c r="Q232" s="95">
        <v>0.0367</v>
      </c>
      <c r="R232" s="95">
        <v>0.1654</v>
      </c>
      <c r="S232" s="95">
        <v>0.4175</v>
      </c>
      <c r="T232" s="95">
        <v>0.0791</v>
      </c>
      <c r="U232" s="95">
        <v>0.3384</v>
      </c>
      <c r="V232" s="95" t="s">
        <v>44</v>
      </c>
      <c r="W232" s="95" t="s">
        <v>45</v>
      </c>
      <c r="X232" s="95" t="s">
        <v>973</v>
      </c>
      <c r="Y232" s="95" t="s">
        <v>974</v>
      </c>
      <c r="Z232" s="91"/>
    </row>
    <row r="233" s="3" customFormat="1" ht="99" customHeight="1" spans="1:26">
      <c r="A233" s="71"/>
      <c r="B233" s="72" t="s">
        <v>975</v>
      </c>
      <c r="C233" s="64" t="s">
        <v>38</v>
      </c>
      <c r="D233" s="64" t="s">
        <v>39</v>
      </c>
      <c r="E233" s="64" t="s">
        <v>976</v>
      </c>
      <c r="F233" s="82" t="s">
        <v>977</v>
      </c>
      <c r="G233" s="83">
        <v>35</v>
      </c>
      <c r="H233" s="83">
        <v>35</v>
      </c>
      <c r="I233" s="83"/>
      <c r="J233" s="83"/>
      <c r="K233" s="83"/>
      <c r="L233" s="95"/>
      <c r="M233" s="82" t="s">
        <v>908</v>
      </c>
      <c r="N233" s="95">
        <v>2</v>
      </c>
      <c r="O233" s="95">
        <v>0</v>
      </c>
      <c r="P233" s="95">
        <v>0.0738</v>
      </c>
      <c r="Q233" s="95">
        <v>0.0242</v>
      </c>
      <c r="R233" s="95">
        <v>0.0496</v>
      </c>
      <c r="S233" s="95">
        <v>0.3583</v>
      </c>
      <c r="T233" s="95">
        <v>0.1087</v>
      </c>
      <c r="U233" s="95">
        <v>0.2496</v>
      </c>
      <c r="V233" s="95" t="s">
        <v>44</v>
      </c>
      <c r="W233" s="95" t="s">
        <v>45</v>
      </c>
      <c r="X233" s="95" t="s">
        <v>978</v>
      </c>
      <c r="Y233" s="95" t="s">
        <v>979</v>
      </c>
      <c r="Z233" s="91"/>
    </row>
    <row r="234" s="3" customFormat="1" ht="106" customHeight="1" spans="1:26">
      <c r="A234" s="71"/>
      <c r="B234" s="72" t="s">
        <v>980</v>
      </c>
      <c r="C234" s="64" t="s">
        <v>38</v>
      </c>
      <c r="D234" s="64" t="s">
        <v>39</v>
      </c>
      <c r="E234" s="64" t="s">
        <v>981</v>
      </c>
      <c r="F234" s="82" t="s">
        <v>982</v>
      </c>
      <c r="G234" s="83">
        <v>33.5</v>
      </c>
      <c r="H234" s="83">
        <v>33.5</v>
      </c>
      <c r="I234" s="83"/>
      <c r="J234" s="83"/>
      <c r="K234" s="83"/>
      <c r="L234" s="95"/>
      <c r="M234" s="82" t="s">
        <v>908</v>
      </c>
      <c r="N234" s="95">
        <v>7</v>
      </c>
      <c r="O234" s="95">
        <v>0</v>
      </c>
      <c r="P234" s="95">
        <v>0.1561</v>
      </c>
      <c r="Q234" s="95">
        <v>0.0576</v>
      </c>
      <c r="R234" s="95">
        <v>0.985</v>
      </c>
      <c r="S234" s="95">
        <v>0.5012</v>
      </c>
      <c r="T234" s="95">
        <v>0.2535</v>
      </c>
      <c r="U234" s="95">
        <v>0.2477</v>
      </c>
      <c r="V234" s="95" t="s">
        <v>44</v>
      </c>
      <c r="W234" s="95" t="s">
        <v>45</v>
      </c>
      <c r="X234" s="95" t="s">
        <v>983</v>
      </c>
      <c r="Y234" s="95" t="s">
        <v>984</v>
      </c>
      <c r="Z234" s="91"/>
    </row>
    <row r="235" s="3" customFormat="1" ht="104" customHeight="1" spans="1:26">
      <c r="A235" s="71"/>
      <c r="B235" s="72" t="s">
        <v>985</v>
      </c>
      <c r="C235" s="64" t="s">
        <v>38</v>
      </c>
      <c r="D235" s="64" t="s">
        <v>39</v>
      </c>
      <c r="E235" s="64" t="s">
        <v>986</v>
      </c>
      <c r="F235" s="82" t="s">
        <v>987</v>
      </c>
      <c r="G235" s="83">
        <v>31</v>
      </c>
      <c r="H235" s="83">
        <v>31</v>
      </c>
      <c r="I235" s="83"/>
      <c r="J235" s="83"/>
      <c r="K235" s="83"/>
      <c r="L235" s="95"/>
      <c r="M235" s="82" t="s">
        <v>908</v>
      </c>
      <c r="N235" s="95">
        <v>12</v>
      </c>
      <c r="O235" s="95">
        <v>0</v>
      </c>
      <c r="P235" s="95">
        <v>0.147</v>
      </c>
      <c r="Q235" s="95">
        <v>0.1125</v>
      </c>
      <c r="R235" s="95">
        <v>0.0345</v>
      </c>
      <c r="S235" s="95">
        <v>0.588</v>
      </c>
      <c r="T235" s="95">
        <v>0.45</v>
      </c>
      <c r="U235" s="95">
        <v>0.138</v>
      </c>
      <c r="V235" s="95" t="s">
        <v>44</v>
      </c>
      <c r="W235" s="95" t="s">
        <v>45</v>
      </c>
      <c r="X235" s="95" t="s">
        <v>988</v>
      </c>
      <c r="Y235" s="95" t="s">
        <v>989</v>
      </c>
      <c r="Z235" s="91"/>
    </row>
    <row r="236" s="3" customFormat="1" ht="83" customHeight="1" spans="1:26">
      <c r="A236" s="71"/>
      <c r="B236" s="72" t="s">
        <v>990</v>
      </c>
      <c r="C236" s="64" t="s">
        <v>38</v>
      </c>
      <c r="D236" s="64" t="s">
        <v>39</v>
      </c>
      <c r="E236" s="64" t="s">
        <v>991</v>
      </c>
      <c r="F236" s="82" t="s">
        <v>992</v>
      </c>
      <c r="G236" s="83">
        <v>36</v>
      </c>
      <c r="H236" s="83">
        <v>36</v>
      </c>
      <c r="I236" s="83"/>
      <c r="J236" s="83"/>
      <c r="K236" s="83"/>
      <c r="L236" s="95"/>
      <c r="M236" s="82" t="s">
        <v>908</v>
      </c>
      <c r="N236" s="95">
        <v>7</v>
      </c>
      <c r="O236" s="95">
        <v>0</v>
      </c>
      <c r="P236" s="95">
        <v>0.2344</v>
      </c>
      <c r="Q236" s="95">
        <v>0.1204</v>
      </c>
      <c r="R236" s="95">
        <v>0.114</v>
      </c>
      <c r="S236" s="95">
        <v>1.0426</v>
      </c>
      <c r="T236" s="95">
        <v>0.5353</v>
      </c>
      <c r="U236" s="95">
        <v>0.5073</v>
      </c>
      <c r="V236" s="95" t="s">
        <v>44</v>
      </c>
      <c r="W236" s="95" t="s">
        <v>45</v>
      </c>
      <c r="X236" s="95" t="s">
        <v>993</v>
      </c>
      <c r="Y236" s="95" t="s">
        <v>994</v>
      </c>
      <c r="Z236" s="91"/>
    </row>
    <row r="237" s="3" customFormat="1" ht="83" customHeight="1" spans="1:26">
      <c r="A237" s="71"/>
      <c r="B237" s="72" t="s">
        <v>995</v>
      </c>
      <c r="C237" s="64" t="s">
        <v>38</v>
      </c>
      <c r="D237" s="64" t="s">
        <v>39</v>
      </c>
      <c r="E237" s="64" t="s">
        <v>996</v>
      </c>
      <c r="F237" s="82" t="s">
        <v>997</v>
      </c>
      <c r="G237" s="83">
        <v>35</v>
      </c>
      <c r="H237" s="83">
        <v>35</v>
      </c>
      <c r="I237" s="83"/>
      <c r="J237" s="83"/>
      <c r="K237" s="83"/>
      <c r="L237" s="95"/>
      <c r="M237" s="82" t="s">
        <v>908</v>
      </c>
      <c r="N237" s="95">
        <v>1</v>
      </c>
      <c r="O237" s="95">
        <v>0</v>
      </c>
      <c r="P237" s="95">
        <v>0.0926</v>
      </c>
      <c r="Q237" s="95">
        <v>0.0399</v>
      </c>
      <c r="R237" s="95">
        <v>0.0527</v>
      </c>
      <c r="S237" s="95">
        <v>0.4004</v>
      </c>
      <c r="T237" s="95">
        <v>0.1731</v>
      </c>
      <c r="U237" s="95">
        <v>0.2273</v>
      </c>
      <c r="V237" s="95" t="s">
        <v>44</v>
      </c>
      <c r="W237" s="95" t="s">
        <v>45</v>
      </c>
      <c r="X237" s="95" t="s">
        <v>998</v>
      </c>
      <c r="Y237" s="95" t="s">
        <v>999</v>
      </c>
      <c r="Z237" s="91"/>
    </row>
    <row r="238" s="3" customFormat="1" ht="39" customHeight="1" spans="1:26">
      <c r="A238" s="53" t="s">
        <v>1000</v>
      </c>
      <c r="B238" s="54"/>
      <c r="C238" s="55"/>
      <c r="D238" s="55"/>
      <c r="E238" s="56"/>
      <c r="F238" s="79"/>
      <c r="G238" s="80">
        <f>SUM(H238:K238)</f>
        <v>2500</v>
      </c>
      <c r="H238" s="80">
        <f>SUM(H239)</f>
        <v>2500</v>
      </c>
      <c r="I238" s="80">
        <f>SUM(I239)</f>
        <v>0</v>
      </c>
      <c r="J238" s="80">
        <f>SUM(J239)</f>
        <v>0</v>
      </c>
      <c r="K238" s="80">
        <f>SUM(K239)</f>
        <v>0</v>
      </c>
      <c r="L238" s="91"/>
      <c r="M238" s="92"/>
      <c r="N238" s="91"/>
      <c r="O238" s="91"/>
      <c r="P238" s="91"/>
      <c r="Q238" s="91"/>
      <c r="R238" s="91"/>
      <c r="S238" s="91"/>
      <c r="T238" s="91"/>
      <c r="U238" s="91"/>
      <c r="V238" s="91"/>
      <c r="W238" s="91"/>
      <c r="X238" s="91"/>
      <c r="Y238" s="91"/>
      <c r="Z238" s="91"/>
    </row>
    <row r="239" s="4" customFormat="1" ht="143" customHeight="1" spans="1:26">
      <c r="A239" s="58">
        <v>26</v>
      </c>
      <c r="B239" s="59" t="s">
        <v>1001</v>
      </c>
      <c r="C239" s="60" t="s">
        <v>38</v>
      </c>
      <c r="D239" s="60" t="s">
        <v>39</v>
      </c>
      <c r="E239" s="60" t="s">
        <v>1002</v>
      </c>
      <c r="F239" s="61" t="s">
        <v>1003</v>
      </c>
      <c r="G239" s="81">
        <f>SUM(H239:K239)</f>
        <v>2500</v>
      </c>
      <c r="H239" s="63">
        <f>SUM(H240:H249)</f>
        <v>2500</v>
      </c>
      <c r="I239" s="63">
        <f>SUM(I240:I249)</f>
        <v>0</v>
      </c>
      <c r="J239" s="63">
        <f>SUM(J240:J249)</f>
        <v>0</v>
      </c>
      <c r="K239" s="63">
        <f>SUM(K240:K249)</f>
        <v>0</v>
      </c>
      <c r="L239" s="60" t="s">
        <v>143</v>
      </c>
      <c r="M239" s="94" t="s">
        <v>1004</v>
      </c>
      <c r="N239" s="60">
        <v>14</v>
      </c>
      <c r="O239" s="60">
        <v>11</v>
      </c>
      <c r="P239" s="60">
        <v>1.0019</v>
      </c>
      <c r="Q239" s="60">
        <v>0.3695</v>
      </c>
      <c r="R239" s="60">
        <v>0.6964</v>
      </c>
      <c r="S239" s="60">
        <v>4.19935</v>
      </c>
      <c r="T239" s="60">
        <v>1.5614</v>
      </c>
      <c r="U239" s="60">
        <v>2.92225</v>
      </c>
      <c r="V239" s="60" t="s">
        <v>44</v>
      </c>
      <c r="W239" s="58" t="s">
        <v>45</v>
      </c>
      <c r="X239" s="60" t="s">
        <v>909</v>
      </c>
      <c r="Y239" s="60" t="s">
        <v>910</v>
      </c>
      <c r="Z239" s="103" t="s">
        <v>1005</v>
      </c>
    </row>
    <row r="240" s="3" customFormat="1" ht="141" customHeight="1" spans="1:26">
      <c r="A240" s="71"/>
      <c r="B240" s="72" t="s">
        <v>1006</v>
      </c>
      <c r="C240" s="64" t="s">
        <v>38</v>
      </c>
      <c r="D240" s="64" t="s">
        <v>39</v>
      </c>
      <c r="E240" s="64" t="s">
        <v>754</v>
      </c>
      <c r="F240" s="82" t="s">
        <v>1007</v>
      </c>
      <c r="G240" s="83">
        <v>300</v>
      </c>
      <c r="H240" s="83">
        <v>300</v>
      </c>
      <c r="I240" s="83"/>
      <c r="J240" s="83"/>
      <c r="K240" s="83"/>
      <c r="L240" s="95"/>
      <c r="M240" s="82" t="s">
        <v>1004</v>
      </c>
      <c r="N240" s="95">
        <v>3</v>
      </c>
      <c r="O240" s="95">
        <v>0</v>
      </c>
      <c r="P240" s="95">
        <v>0.0883</v>
      </c>
      <c r="Q240" s="95">
        <v>0.0387</v>
      </c>
      <c r="R240" s="95">
        <v>0.0496</v>
      </c>
      <c r="S240" s="95">
        <v>0.4025</v>
      </c>
      <c r="T240" s="95">
        <v>0.1678</v>
      </c>
      <c r="U240" s="95">
        <v>0.2347</v>
      </c>
      <c r="V240" s="95" t="s">
        <v>44</v>
      </c>
      <c r="W240" s="95" t="s">
        <v>45</v>
      </c>
      <c r="X240" s="91" t="s">
        <v>914</v>
      </c>
      <c r="Y240" s="91" t="s">
        <v>915</v>
      </c>
      <c r="Z240" s="91"/>
    </row>
    <row r="241" s="3" customFormat="1" ht="153" customHeight="1" spans="1:26">
      <c r="A241" s="71"/>
      <c r="B241" s="72" t="s">
        <v>1008</v>
      </c>
      <c r="C241" s="64" t="s">
        <v>38</v>
      </c>
      <c r="D241" s="64" t="s">
        <v>39</v>
      </c>
      <c r="E241" s="64" t="s">
        <v>1009</v>
      </c>
      <c r="F241" s="82" t="s">
        <v>1010</v>
      </c>
      <c r="G241" s="83">
        <v>400</v>
      </c>
      <c r="H241" s="83">
        <v>400</v>
      </c>
      <c r="I241" s="83"/>
      <c r="J241" s="83"/>
      <c r="K241" s="83"/>
      <c r="L241" s="95"/>
      <c r="M241" s="82" t="s">
        <v>1011</v>
      </c>
      <c r="N241" s="95">
        <v>0</v>
      </c>
      <c r="O241" s="95">
        <v>4</v>
      </c>
      <c r="P241" s="95">
        <v>0.1303</v>
      </c>
      <c r="Q241" s="95">
        <v>0.0303</v>
      </c>
      <c r="R241" s="95">
        <v>0.1</v>
      </c>
      <c r="S241" s="95">
        <v>0.5386</v>
      </c>
      <c r="T241" s="95">
        <v>0.1184</v>
      </c>
      <c r="U241" s="95">
        <v>0.4202</v>
      </c>
      <c r="V241" s="95" t="s">
        <v>44</v>
      </c>
      <c r="W241" s="95" t="s">
        <v>45</v>
      </c>
      <c r="X241" s="91" t="s">
        <v>919</v>
      </c>
      <c r="Y241" s="91" t="s">
        <v>920</v>
      </c>
      <c r="Z241" s="91"/>
    </row>
    <row r="242" s="3" customFormat="1" ht="129" customHeight="1" spans="1:26">
      <c r="A242" s="71"/>
      <c r="B242" s="72" t="s">
        <v>1012</v>
      </c>
      <c r="C242" s="64" t="s">
        <v>38</v>
      </c>
      <c r="D242" s="64" t="s">
        <v>39</v>
      </c>
      <c r="E242" s="64" t="s">
        <v>1013</v>
      </c>
      <c r="F242" s="82" t="s">
        <v>1014</v>
      </c>
      <c r="G242" s="83">
        <v>200</v>
      </c>
      <c r="H242" s="83">
        <v>200</v>
      </c>
      <c r="I242" s="83"/>
      <c r="J242" s="83"/>
      <c r="K242" s="83"/>
      <c r="L242" s="95"/>
      <c r="M242" s="82" t="s">
        <v>1011</v>
      </c>
      <c r="N242" s="95">
        <v>1</v>
      </c>
      <c r="O242" s="95">
        <v>1</v>
      </c>
      <c r="P242" s="95">
        <v>0.1585</v>
      </c>
      <c r="Q242" s="95">
        <v>0.0428</v>
      </c>
      <c r="R242" s="95">
        <v>0.1157</v>
      </c>
      <c r="S242" s="95">
        <v>0.7486</v>
      </c>
      <c r="T242" s="95">
        <v>0.2029</v>
      </c>
      <c r="U242" s="95">
        <v>0.5457</v>
      </c>
      <c r="V242" s="95" t="s">
        <v>44</v>
      </c>
      <c r="W242" s="95" t="s">
        <v>45</v>
      </c>
      <c r="X242" s="91" t="s">
        <v>924</v>
      </c>
      <c r="Y242" s="91" t="s">
        <v>925</v>
      </c>
      <c r="Z242" s="91"/>
    </row>
    <row r="243" s="3" customFormat="1" ht="100" customHeight="1" spans="1:26">
      <c r="A243" s="71"/>
      <c r="B243" s="72" t="s">
        <v>1015</v>
      </c>
      <c r="C243" s="64" t="s">
        <v>38</v>
      </c>
      <c r="D243" s="64" t="s">
        <v>39</v>
      </c>
      <c r="E243" s="64" t="s">
        <v>1016</v>
      </c>
      <c r="F243" s="82" t="s">
        <v>1017</v>
      </c>
      <c r="G243" s="83">
        <v>100</v>
      </c>
      <c r="H243" s="83">
        <v>100</v>
      </c>
      <c r="I243" s="83"/>
      <c r="J243" s="83"/>
      <c r="K243" s="83"/>
      <c r="L243" s="95"/>
      <c r="M243" s="82" t="s">
        <v>1011</v>
      </c>
      <c r="N243" s="95">
        <v>1</v>
      </c>
      <c r="O243" s="95">
        <v>0</v>
      </c>
      <c r="P243" s="95">
        <v>0</v>
      </c>
      <c r="Q243" s="95">
        <v>0.0258</v>
      </c>
      <c r="R243" s="95">
        <v>0.0382</v>
      </c>
      <c r="S243" s="95">
        <v>0.2878</v>
      </c>
      <c r="T243" s="95">
        <v>0.1159</v>
      </c>
      <c r="U243" s="95">
        <v>0.1719</v>
      </c>
      <c r="V243" s="95" t="s">
        <v>44</v>
      </c>
      <c r="W243" s="95" t="s">
        <v>45</v>
      </c>
      <c r="X243" s="91" t="s">
        <v>933</v>
      </c>
      <c r="Y243" s="91" t="s">
        <v>934</v>
      </c>
      <c r="Z243" s="91"/>
    </row>
    <row r="244" s="3" customFormat="1" ht="124" customHeight="1" spans="1:26">
      <c r="A244" s="71"/>
      <c r="B244" s="72" t="s">
        <v>1018</v>
      </c>
      <c r="C244" s="64" t="s">
        <v>38</v>
      </c>
      <c r="D244" s="64" t="s">
        <v>39</v>
      </c>
      <c r="E244" s="64" t="s">
        <v>1019</v>
      </c>
      <c r="F244" s="82" t="s">
        <v>1020</v>
      </c>
      <c r="G244" s="83">
        <v>200</v>
      </c>
      <c r="H244" s="83">
        <v>200</v>
      </c>
      <c r="I244" s="83"/>
      <c r="J244" s="83"/>
      <c r="K244" s="83"/>
      <c r="L244" s="95"/>
      <c r="M244" s="82" t="s">
        <v>1011</v>
      </c>
      <c r="N244" s="95">
        <v>0</v>
      </c>
      <c r="O244" s="95">
        <v>2</v>
      </c>
      <c r="P244" s="95">
        <v>0.0841</v>
      </c>
      <c r="Q244" s="95">
        <v>0.0198</v>
      </c>
      <c r="R244" s="95">
        <v>0.0643</v>
      </c>
      <c r="S244" s="95">
        <v>0.0841</v>
      </c>
      <c r="T244" s="95">
        <v>0.0847</v>
      </c>
      <c r="U244" s="95">
        <v>0.2837</v>
      </c>
      <c r="V244" s="95" t="s">
        <v>44</v>
      </c>
      <c r="W244" s="95" t="s">
        <v>45</v>
      </c>
      <c r="X244" s="91" t="s">
        <v>1021</v>
      </c>
      <c r="Y244" s="91" t="s">
        <v>944</v>
      </c>
      <c r="Z244" s="91"/>
    </row>
    <row r="245" s="3" customFormat="1" ht="166" customHeight="1" spans="1:26">
      <c r="A245" s="71"/>
      <c r="B245" s="72" t="s">
        <v>1022</v>
      </c>
      <c r="C245" s="64" t="s">
        <v>38</v>
      </c>
      <c r="D245" s="64" t="s">
        <v>39</v>
      </c>
      <c r="E245" s="64" t="s">
        <v>771</v>
      </c>
      <c r="F245" s="82" t="s">
        <v>1023</v>
      </c>
      <c r="G245" s="83">
        <v>300</v>
      </c>
      <c r="H245" s="83">
        <v>300</v>
      </c>
      <c r="I245" s="83"/>
      <c r="J245" s="83"/>
      <c r="K245" s="83"/>
      <c r="L245" s="95"/>
      <c r="M245" s="82" t="s">
        <v>1011</v>
      </c>
      <c r="N245" s="95">
        <v>2</v>
      </c>
      <c r="O245" s="95">
        <v>1</v>
      </c>
      <c r="P245" s="95">
        <v>0.0883</v>
      </c>
      <c r="Q245" s="95">
        <v>0.0387</v>
      </c>
      <c r="R245" s="95">
        <v>0.0496</v>
      </c>
      <c r="S245" s="95">
        <v>0.4025</v>
      </c>
      <c r="T245" s="95">
        <v>0.1678</v>
      </c>
      <c r="U245" s="95">
        <v>0.2347</v>
      </c>
      <c r="V245" s="95" t="s">
        <v>44</v>
      </c>
      <c r="W245" s="95" t="s">
        <v>45</v>
      </c>
      <c r="X245" s="91" t="s">
        <v>948</v>
      </c>
      <c r="Y245" s="91" t="s">
        <v>949</v>
      </c>
      <c r="Z245" s="91"/>
    </row>
    <row r="246" s="3" customFormat="1" ht="131" customHeight="1" spans="1:26">
      <c r="A246" s="71"/>
      <c r="B246" s="72" t="s">
        <v>1024</v>
      </c>
      <c r="C246" s="64" t="s">
        <v>38</v>
      </c>
      <c r="D246" s="64" t="s">
        <v>39</v>
      </c>
      <c r="E246" s="64" t="s">
        <v>776</v>
      </c>
      <c r="F246" s="82" t="s">
        <v>1025</v>
      </c>
      <c r="G246" s="83">
        <v>200</v>
      </c>
      <c r="H246" s="83">
        <v>200</v>
      </c>
      <c r="I246" s="83"/>
      <c r="J246" s="83"/>
      <c r="K246" s="83"/>
      <c r="L246" s="95"/>
      <c r="M246" s="82" t="s">
        <v>1011</v>
      </c>
      <c r="N246" s="95">
        <v>2</v>
      </c>
      <c r="O246" s="95">
        <v>0</v>
      </c>
      <c r="P246" s="95">
        <v>0.2472</v>
      </c>
      <c r="Q246" s="95">
        <v>0.0912</v>
      </c>
      <c r="R246" s="95">
        <v>0.156</v>
      </c>
      <c r="S246" s="95">
        <v>0.8171</v>
      </c>
      <c r="T246" s="95">
        <v>0.3483</v>
      </c>
      <c r="U246" s="95">
        <v>0.4688</v>
      </c>
      <c r="V246" s="95" t="s">
        <v>44</v>
      </c>
      <c r="W246" s="95" t="s">
        <v>45</v>
      </c>
      <c r="X246" s="91" t="s">
        <v>1026</v>
      </c>
      <c r="Y246" s="91" t="s">
        <v>974</v>
      </c>
      <c r="Z246" s="91"/>
    </row>
    <row r="247" s="3" customFormat="1" ht="255" customHeight="1" spans="1:26">
      <c r="A247" s="71"/>
      <c r="B247" s="72" t="s">
        <v>1027</v>
      </c>
      <c r="C247" s="64" t="s">
        <v>38</v>
      </c>
      <c r="D247" s="64" t="s">
        <v>39</v>
      </c>
      <c r="E247" s="64" t="s">
        <v>1028</v>
      </c>
      <c r="F247" s="82" t="s">
        <v>1029</v>
      </c>
      <c r="G247" s="83">
        <v>200</v>
      </c>
      <c r="H247" s="83">
        <v>200</v>
      </c>
      <c r="I247" s="83"/>
      <c r="J247" s="83"/>
      <c r="K247" s="83"/>
      <c r="L247" s="95"/>
      <c r="M247" s="82" t="s">
        <v>1011</v>
      </c>
      <c r="N247" s="95">
        <v>2</v>
      </c>
      <c r="O247" s="95">
        <v>0</v>
      </c>
      <c r="P247" s="95">
        <v>0.0526</v>
      </c>
      <c r="Q247" s="95">
        <v>0.0231</v>
      </c>
      <c r="R247" s="95">
        <v>0.0295</v>
      </c>
      <c r="S247" s="95">
        <v>0.22515</v>
      </c>
      <c r="T247" s="95">
        <v>0.0924</v>
      </c>
      <c r="U247" s="95">
        <v>0.13275</v>
      </c>
      <c r="V247" s="95" t="s">
        <v>44</v>
      </c>
      <c r="W247" s="95" t="s">
        <v>45</v>
      </c>
      <c r="X247" s="91" t="s">
        <v>1030</v>
      </c>
      <c r="Y247" s="91" t="s">
        <v>989</v>
      </c>
      <c r="Z247" s="91"/>
    </row>
    <row r="248" s="3" customFormat="1" ht="177" customHeight="1" spans="1:26">
      <c r="A248" s="71"/>
      <c r="B248" s="72" t="s">
        <v>1031</v>
      </c>
      <c r="C248" s="64" t="s">
        <v>38</v>
      </c>
      <c r="D248" s="64" t="s">
        <v>39</v>
      </c>
      <c r="E248" s="64" t="s">
        <v>1032</v>
      </c>
      <c r="F248" s="82" t="s">
        <v>1033</v>
      </c>
      <c r="G248" s="83">
        <v>200</v>
      </c>
      <c r="H248" s="83">
        <v>200</v>
      </c>
      <c r="I248" s="83"/>
      <c r="J248" s="83"/>
      <c r="K248" s="83"/>
      <c r="L248" s="95"/>
      <c r="M248" s="82" t="s">
        <v>1011</v>
      </c>
      <c r="N248" s="95">
        <v>2</v>
      </c>
      <c r="O248" s="95">
        <v>0</v>
      </c>
      <c r="P248" s="95">
        <v>0.0705</v>
      </c>
      <c r="Q248" s="95">
        <v>0.0337</v>
      </c>
      <c r="R248" s="95">
        <v>0.0368</v>
      </c>
      <c r="S248" s="95">
        <v>0.3288</v>
      </c>
      <c r="T248" s="95">
        <v>0.1528</v>
      </c>
      <c r="U248" s="95">
        <v>0.176</v>
      </c>
      <c r="V248" s="95" t="s">
        <v>44</v>
      </c>
      <c r="W248" s="95" t="s">
        <v>45</v>
      </c>
      <c r="X248" s="91" t="s">
        <v>993</v>
      </c>
      <c r="Y248" s="91" t="s">
        <v>994</v>
      </c>
      <c r="Z248" s="91"/>
    </row>
    <row r="249" s="3" customFormat="1" ht="152" customHeight="1" spans="1:26">
      <c r="A249" s="71"/>
      <c r="B249" s="72" t="s">
        <v>1034</v>
      </c>
      <c r="C249" s="64" t="s">
        <v>38</v>
      </c>
      <c r="D249" s="64" t="s">
        <v>39</v>
      </c>
      <c r="E249" s="64" t="s">
        <v>1035</v>
      </c>
      <c r="F249" s="82" t="s">
        <v>1036</v>
      </c>
      <c r="G249" s="83">
        <v>400</v>
      </c>
      <c r="H249" s="83">
        <v>400</v>
      </c>
      <c r="I249" s="83"/>
      <c r="J249" s="83"/>
      <c r="K249" s="83"/>
      <c r="L249" s="95"/>
      <c r="M249" s="82" t="s">
        <v>1011</v>
      </c>
      <c r="N249" s="95">
        <v>1</v>
      </c>
      <c r="O249" s="95">
        <v>3</v>
      </c>
      <c r="P249" s="95">
        <v>0.0821</v>
      </c>
      <c r="Q249" s="95">
        <v>0.0254</v>
      </c>
      <c r="R249" s="95">
        <v>0.0567</v>
      </c>
      <c r="S249" s="95">
        <v>0.3642</v>
      </c>
      <c r="T249" s="95">
        <v>0.1104</v>
      </c>
      <c r="U249" s="95">
        <v>0.2538</v>
      </c>
      <c r="V249" s="95" t="s">
        <v>44</v>
      </c>
      <c r="W249" s="95" t="s">
        <v>45</v>
      </c>
      <c r="X249" s="91" t="s">
        <v>1037</v>
      </c>
      <c r="Y249" s="91" t="s">
        <v>999</v>
      </c>
      <c r="Z249" s="91"/>
    </row>
    <row r="250" s="3" customFormat="1" ht="39" customHeight="1" spans="1:26">
      <c r="A250" s="53" t="s">
        <v>1038</v>
      </c>
      <c r="B250" s="54"/>
      <c r="C250" s="55"/>
      <c r="D250" s="55"/>
      <c r="E250" s="56"/>
      <c r="F250" s="79"/>
      <c r="G250" s="80">
        <f>SUM(H250:K250)</f>
        <v>180</v>
      </c>
      <c r="H250" s="80">
        <f>SUM(H251)</f>
        <v>180</v>
      </c>
      <c r="I250" s="80">
        <f>SUM(I251)</f>
        <v>0</v>
      </c>
      <c r="J250" s="80">
        <f>SUM(J251)</f>
        <v>0</v>
      </c>
      <c r="K250" s="80">
        <f>SUM(K251)</f>
        <v>0</v>
      </c>
      <c r="L250" s="91"/>
      <c r="M250" s="92"/>
      <c r="N250" s="91"/>
      <c r="O250" s="91"/>
      <c r="P250" s="91"/>
      <c r="Q250" s="91"/>
      <c r="R250" s="91"/>
      <c r="S250" s="91"/>
      <c r="T250" s="91"/>
      <c r="U250" s="91"/>
      <c r="V250" s="91"/>
      <c r="W250" s="91"/>
      <c r="X250" s="91"/>
      <c r="Y250" s="91"/>
      <c r="Z250" s="91"/>
    </row>
    <row r="251" s="4" customFormat="1" ht="88" customHeight="1" spans="1:26">
      <c r="A251" s="58">
        <v>27</v>
      </c>
      <c r="B251" s="59" t="s">
        <v>1039</v>
      </c>
      <c r="C251" s="60" t="s">
        <v>38</v>
      </c>
      <c r="D251" s="60" t="s">
        <v>39</v>
      </c>
      <c r="E251" s="60" t="s">
        <v>40</v>
      </c>
      <c r="F251" s="61" t="s">
        <v>1040</v>
      </c>
      <c r="G251" s="81">
        <f>SUM(H251:K251)</f>
        <v>180</v>
      </c>
      <c r="H251" s="81">
        <v>180</v>
      </c>
      <c r="I251" s="81">
        <v>0</v>
      </c>
      <c r="J251" s="81">
        <v>0</v>
      </c>
      <c r="K251" s="81">
        <v>0</v>
      </c>
      <c r="L251" s="60" t="s">
        <v>143</v>
      </c>
      <c r="M251" s="94" t="s">
        <v>1041</v>
      </c>
      <c r="N251" s="60">
        <v>293</v>
      </c>
      <c r="O251" s="60">
        <v>0</v>
      </c>
      <c r="P251" s="60">
        <v>9.464</v>
      </c>
      <c r="Q251" s="60">
        <v>0.497</v>
      </c>
      <c r="R251" s="60">
        <v>8.967</v>
      </c>
      <c r="S251" s="60">
        <v>39.3536</v>
      </c>
      <c r="T251" s="60">
        <v>1.6834</v>
      </c>
      <c r="U251" s="60">
        <v>37.6702</v>
      </c>
      <c r="V251" s="60" t="s">
        <v>1042</v>
      </c>
      <c r="W251" s="60" t="s">
        <v>1043</v>
      </c>
      <c r="X251" s="60" t="s">
        <v>1042</v>
      </c>
      <c r="Y251" s="60" t="s">
        <v>1043</v>
      </c>
      <c r="Z251" s="103" t="s">
        <v>1044</v>
      </c>
    </row>
    <row r="252" s="3" customFormat="1" ht="39" customHeight="1" spans="1:26">
      <c r="A252" s="48" t="s">
        <v>1045</v>
      </c>
      <c r="B252" s="49"/>
      <c r="C252" s="50"/>
      <c r="D252" s="50"/>
      <c r="E252" s="51"/>
      <c r="F252" s="79"/>
      <c r="G252" s="80">
        <f>SUM(H252:K252)</f>
        <v>4550</v>
      </c>
      <c r="H252" s="80">
        <f>SUM(H253,H273,H292,H313,H315,H318)</f>
        <v>2950</v>
      </c>
      <c r="I252" s="80">
        <f>SUM(I253,I273,I292,I313,I315,I318)</f>
        <v>1600</v>
      </c>
      <c r="J252" s="80">
        <f>SUM(J253,J273,J292,J313,J315,J318)</f>
        <v>0</v>
      </c>
      <c r="K252" s="80">
        <f>SUM(K253,K273,K292,K313,K315,K318)</f>
        <v>0</v>
      </c>
      <c r="L252" s="91"/>
      <c r="M252" s="92"/>
      <c r="N252" s="91"/>
      <c r="O252" s="91"/>
      <c r="P252" s="91"/>
      <c r="Q252" s="91"/>
      <c r="R252" s="91"/>
      <c r="S252" s="91"/>
      <c r="T252" s="91"/>
      <c r="U252" s="91"/>
      <c r="V252" s="91"/>
      <c r="W252" s="91"/>
      <c r="X252" s="91"/>
      <c r="Y252" s="91"/>
      <c r="Z252" s="91"/>
    </row>
    <row r="253" s="3" customFormat="1" ht="39" customHeight="1" spans="1:26">
      <c r="A253" s="53" t="s">
        <v>36</v>
      </c>
      <c r="B253" s="54"/>
      <c r="C253" s="55"/>
      <c r="D253" s="55"/>
      <c r="E253" s="56"/>
      <c r="F253" s="79"/>
      <c r="G253" s="80">
        <f>SUM(G254)</f>
        <v>500</v>
      </c>
      <c r="H253" s="80">
        <f>SUM(H254)</f>
        <v>500</v>
      </c>
      <c r="I253" s="80">
        <f>SUM(I254)</f>
        <v>0</v>
      </c>
      <c r="J253" s="80">
        <f>SUM(J254)</f>
        <v>0</v>
      </c>
      <c r="K253" s="80">
        <f>SUM(K254)</f>
        <v>0</v>
      </c>
      <c r="L253" s="91"/>
      <c r="M253" s="92"/>
      <c r="N253" s="91"/>
      <c r="O253" s="91"/>
      <c r="P253" s="91"/>
      <c r="Q253" s="91"/>
      <c r="R253" s="91"/>
      <c r="S253" s="91"/>
      <c r="T253" s="91"/>
      <c r="U253" s="91"/>
      <c r="V253" s="91"/>
      <c r="W253" s="91"/>
      <c r="X253" s="91"/>
      <c r="Y253" s="91"/>
      <c r="Z253" s="91"/>
    </row>
    <row r="254" s="4" customFormat="1" ht="75" customHeight="1" spans="1:26">
      <c r="A254" s="58">
        <v>28</v>
      </c>
      <c r="B254" s="59" t="s">
        <v>1046</v>
      </c>
      <c r="C254" s="60" t="s">
        <v>38</v>
      </c>
      <c r="D254" s="60" t="s">
        <v>39</v>
      </c>
      <c r="E254" s="60" t="s">
        <v>40</v>
      </c>
      <c r="F254" s="61" t="s">
        <v>1047</v>
      </c>
      <c r="G254" s="81">
        <f>SUM(H254:K254)</f>
        <v>500</v>
      </c>
      <c r="H254" s="81">
        <f>SUM(H255:H272)</f>
        <v>500</v>
      </c>
      <c r="I254" s="63">
        <v>0</v>
      </c>
      <c r="J254" s="93">
        <v>0</v>
      </c>
      <c r="K254" s="93">
        <v>0</v>
      </c>
      <c r="L254" s="60" t="s">
        <v>143</v>
      </c>
      <c r="M254" s="94" t="s">
        <v>1048</v>
      </c>
      <c r="N254" s="60">
        <v>137</v>
      </c>
      <c r="O254" s="60">
        <v>104</v>
      </c>
      <c r="P254" s="60">
        <v>0.215</v>
      </c>
      <c r="Q254" s="60">
        <v>0.215</v>
      </c>
      <c r="R254" s="60">
        <v>0</v>
      </c>
      <c r="S254" s="60">
        <v>0.9161</v>
      </c>
      <c r="T254" s="60">
        <v>0.9161</v>
      </c>
      <c r="U254" s="60">
        <v>0</v>
      </c>
      <c r="V254" s="60" t="s">
        <v>44</v>
      </c>
      <c r="W254" s="58" t="s">
        <v>45</v>
      </c>
      <c r="X254" s="60" t="s">
        <v>1049</v>
      </c>
      <c r="Y254" s="60" t="s">
        <v>1050</v>
      </c>
      <c r="Z254" s="103" t="s">
        <v>1051</v>
      </c>
    </row>
    <row r="255" s="3" customFormat="1" ht="116" customHeight="1" spans="1:26">
      <c r="A255" s="71"/>
      <c r="B255" s="72" t="s">
        <v>1052</v>
      </c>
      <c r="C255" s="64" t="s">
        <v>38</v>
      </c>
      <c r="D255" s="64" t="s">
        <v>39</v>
      </c>
      <c r="E255" s="64" t="s">
        <v>1053</v>
      </c>
      <c r="F255" s="82" t="s">
        <v>1054</v>
      </c>
      <c r="G255" s="83">
        <v>5</v>
      </c>
      <c r="H255" s="83">
        <v>5</v>
      </c>
      <c r="I255" s="83"/>
      <c r="J255" s="83"/>
      <c r="K255" s="83"/>
      <c r="L255" s="95"/>
      <c r="M255" s="82" t="s">
        <v>1048</v>
      </c>
      <c r="N255" s="95">
        <v>13</v>
      </c>
      <c r="O255" s="95">
        <v>3</v>
      </c>
      <c r="P255" s="95">
        <v>0.0086</v>
      </c>
      <c r="Q255" s="95">
        <v>0.0086</v>
      </c>
      <c r="R255" s="95">
        <v>0</v>
      </c>
      <c r="S255" s="95">
        <v>0.0336</v>
      </c>
      <c r="T255" s="95">
        <v>0.0336</v>
      </c>
      <c r="U255" s="95">
        <v>0</v>
      </c>
      <c r="V255" s="95" t="s">
        <v>44</v>
      </c>
      <c r="W255" s="95" t="s">
        <v>45</v>
      </c>
      <c r="X255" s="95" t="s">
        <v>1055</v>
      </c>
      <c r="Y255" s="95" t="s">
        <v>1056</v>
      </c>
      <c r="Z255" s="91"/>
    </row>
    <row r="256" s="3" customFormat="1" ht="108" customHeight="1" spans="1:26">
      <c r="A256" s="71"/>
      <c r="B256" s="72" t="s">
        <v>1057</v>
      </c>
      <c r="C256" s="64" t="s">
        <v>38</v>
      </c>
      <c r="D256" s="64" t="s">
        <v>39</v>
      </c>
      <c r="E256" s="64" t="s">
        <v>1058</v>
      </c>
      <c r="F256" s="82" t="s">
        <v>1054</v>
      </c>
      <c r="G256" s="83">
        <v>50</v>
      </c>
      <c r="H256" s="83">
        <v>50</v>
      </c>
      <c r="I256" s="83"/>
      <c r="J256" s="83"/>
      <c r="K256" s="83"/>
      <c r="L256" s="95"/>
      <c r="M256" s="82" t="s">
        <v>1048</v>
      </c>
      <c r="N256" s="95">
        <v>13</v>
      </c>
      <c r="O256" s="95">
        <v>2</v>
      </c>
      <c r="P256" s="95">
        <v>0.0121</v>
      </c>
      <c r="Q256" s="95">
        <v>0.0121</v>
      </c>
      <c r="R256" s="95">
        <v>0</v>
      </c>
      <c r="S256" s="95">
        <v>0.0405</v>
      </c>
      <c r="T256" s="95">
        <v>0.0405</v>
      </c>
      <c r="U256" s="95">
        <v>0</v>
      </c>
      <c r="V256" s="95" t="s">
        <v>44</v>
      </c>
      <c r="W256" s="95" t="s">
        <v>45</v>
      </c>
      <c r="X256" s="95" t="s">
        <v>1059</v>
      </c>
      <c r="Y256" s="95" t="s">
        <v>1060</v>
      </c>
      <c r="Z256" s="91"/>
    </row>
    <row r="257" s="3" customFormat="1" ht="77" customHeight="1" spans="1:26">
      <c r="A257" s="71"/>
      <c r="B257" s="72" t="s">
        <v>1061</v>
      </c>
      <c r="C257" s="64" t="s">
        <v>38</v>
      </c>
      <c r="D257" s="64" t="s">
        <v>39</v>
      </c>
      <c r="E257" s="64" t="s">
        <v>1062</v>
      </c>
      <c r="F257" s="82" t="s">
        <v>1054</v>
      </c>
      <c r="G257" s="83">
        <v>33</v>
      </c>
      <c r="H257" s="83">
        <v>33</v>
      </c>
      <c r="I257" s="83"/>
      <c r="J257" s="83"/>
      <c r="K257" s="83"/>
      <c r="L257" s="95"/>
      <c r="M257" s="82" t="s">
        <v>1048</v>
      </c>
      <c r="N257" s="95">
        <v>5</v>
      </c>
      <c r="O257" s="95">
        <v>3</v>
      </c>
      <c r="P257" s="95">
        <v>0.0151</v>
      </c>
      <c r="Q257" s="95">
        <v>0.0151</v>
      </c>
      <c r="R257" s="95">
        <v>0</v>
      </c>
      <c r="S257" s="95">
        <v>0.064</v>
      </c>
      <c r="T257" s="95">
        <v>0.064</v>
      </c>
      <c r="U257" s="95">
        <v>0</v>
      </c>
      <c r="V257" s="95" t="s">
        <v>44</v>
      </c>
      <c r="W257" s="95" t="s">
        <v>45</v>
      </c>
      <c r="X257" s="95" t="s">
        <v>1063</v>
      </c>
      <c r="Y257" s="95" t="s">
        <v>1064</v>
      </c>
      <c r="Z257" s="91"/>
    </row>
    <row r="258" s="3" customFormat="1" ht="127" customHeight="1" spans="1:26">
      <c r="A258" s="71"/>
      <c r="B258" s="72" t="s">
        <v>1065</v>
      </c>
      <c r="C258" s="64" t="s">
        <v>38</v>
      </c>
      <c r="D258" s="64" t="s">
        <v>39</v>
      </c>
      <c r="E258" s="64" t="s">
        <v>116</v>
      </c>
      <c r="F258" s="82" t="s">
        <v>1054</v>
      </c>
      <c r="G258" s="83">
        <v>32</v>
      </c>
      <c r="H258" s="83">
        <v>32</v>
      </c>
      <c r="I258" s="83"/>
      <c r="J258" s="83"/>
      <c r="K258" s="83"/>
      <c r="L258" s="95"/>
      <c r="M258" s="82" t="s">
        <v>1048</v>
      </c>
      <c r="N258" s="95">
        <v>13</v>
      </c>
      <c r="O258" s="95">
        <v>5</v>
      </c>
      <c r="P258" s="95">
        <v>0.0271</v>
      </c>
      <c r="Q258" s="95">
        <v>0.0271</v>
      </c>
      <c r="R258" s="95">
        <v>0</v>
      </c>
      <c r="S258" s="95">
        <v>0.1355</v>
      </c>
      <c r="T258" s="95">
        <v>0.1355</v>
      </c>
      <c r="U258" s="95">
        <v>0</v>
      </c>
      <c r="V258" s="95" t="s">
        <v>44</v>
      </c>
      <c r="W258" s="95" t="s">
        <v>45</v>
      </c>
      <c r="X258" s="95" t="s">
        <v>1066</v>
      </c>
      <c r="Y258" s="95" t="s">
        <v>1067</v>
      </c>
      <c r="Z258" s="91"/>
    </row>
    <row r="259" s="3" customFormat="1" ht="116" customHeight="1" spans="1:26">
      <c r="A259" s="71"/>
      <c r="B259" s="72" t="s">
        <v>1068</v>
      </c>
      <c r="C259" s="64" t="s">
        <v>38</v>
      </c>
      <c r="D259" s="64" t="s">
        <v>39</v>
      </c>
      <c r="E259" s="64" t="s">
        <v>1069</v>
      </c>
      <c r="F259" s="82" t="s">
        <v>1054</v>
      </c>
      <c r="G259" s="83">
        <v>32</v>
      </c>
      <c r="H259" s="83">
        <v>32</v>
      </c>
      <c r="I259" s="83"/>
      <c r="J259" s="83"/>
      <c r="K259" s="83"/>
      <c r="L259" s="95"/>
      <c r="M259" s="82" t="s">
        <v>1048</v>
      </c>
      <c r="N259" s="95">
        <v>8</v>
      </c>
      <c r="O259" s="95">
        <v>8</v>
      </c>
      <c r="P259" s="95">
        <v>0.0173</v>
      </c>
      <c r="Q259" s="95">
        <v>0.0173</v>
      </c>
      <c r="R259" s="95">
        <v>0</v>
      </c>
      <c r="S259" s="95">
        <v>0.0861</v>
      </c>
      <c r="T259" s="95">
        <v>0.0861</v>
      </c>
      <c r="U259" s="95">
        <v>0</v>
      </c>
      <c r="V259" s="95" t="s">
        <v>44</v>
      </c>
      <c r="W259" s="95" t="s">
        <v>45</v>
      </c>
      <c r="X259" s="95" t="s">
        <v>1070</v>
      </c>
      <c r="Y259" s="95" t="s">
        <v>1071</v>
      </c>
      <c r="Z259" s="91"/>
    </row>
    <row r="260" s="3" customFormat="1" ht="75" customHeight="1" spans="1:26">
      <c r="A260" s="71"/>
      <c r="B260" s="72" t="s">
        <v>1072</v>
      </c>
      <c r="C260" s="64" t="s">
        <v>38</v>
      </c>
      <c r="D260" s="64" t="s">
        <v>39</v>
      </c>
      <c r="E260" s="64" t="s">
        <v>1073</v>
      </c>
      <c r="F260" s="82" t="s">
        <v>1054</v>
      </c>
      <c r="G260" s="83">
        <v>12</v>
      </c>
      <c r="H260" s="83">
        <v>12</v>
      </c>
      <c r="I260" s="83"/>
      <c r="J260" s="83"/>
      <c r="K260" s="83"/>
      <c r="L260" s="95"/>
      <c r="M260" s="82" t="s">
        <v>1048</v>
      </c>
      <c r="N260" s="95">
        <v>6</v>
      </c>
      <c r="O260" s="95">
        <v>4</v>
      </c>
      <c r="P260" s="95">
        <v>0.0102</v>
      </c>
      <c r="Q260" s="95">
        <v>0.0102</v>
      </c>
      <c r="R260" s="95">
        <v>0</v>
      </c>
      <c r="S260" s="95">
        <v>0.0441</v>
      </c>
      <c r="T260" s="95">
        <v>0.0441</v>
      </c>
      <c r="U260" s="95">
        <v>0</v>
      </c>
      <c r="V260" s="95" t="s">
        <v>44</v>
      </c>
      <c r="W260" s="95" t="s">
        <v>45</v>
      </c>
      <c r="X260" s="95" t="s">
        <v>1074</v>
      </c>
      <c r="Y260" s="95" t="s">
        <v>1075</v>
      </c>
      <c r="Z260" s="91"/>
    </row>
    <row r="261" s="3" customFormat="1" ht="128" customHeight="1" spans="1:26">
      <c r="A261" s="71"/>
      <c r="B261" s="72" t="s">
        <v>1076</v>
      </c>
      <c r="C261" s="64" t="s">
        <v>38</v>
      </c>
      <c r="D261" s="64" t="s">
        <v>39</v>
      </c>
      <c r="E261" s="64" t="s">
        <v>81</v>
      </c>
      <c r="F261" s="82" t="s">
        <v>1054</v>
      </c>
      <c r="G261" s="83">
        <v>25</v>
      </c>
      <c r="H261" s="83">
        <v>25</v>
      </c>
      <c r="I261" s="83"/>
      <c r="J261" s="83"/>
      <c r="K261" s="83"/>
      <c r="L261" s="95"/>
      <c r="M261" s="82" t="s">
        <v>1048</v>
      </c>
      <c r="N261" s="95">
        <v>7</v>
      </c>
      <c r="O261" s="95">
        <v>12</v>
      </c>
      <c r="P261" s="95">
        <v>0.0112</v>
      </c>
      <c r="Q261" s="95">
        <v>0.0112</v>
      </c>
      <c r="R261" s="95">
        <v>0</v>
      </c>
      <c r="S261" s="95">
        <v>0.0445</v>
      </c>
      <c r="T261" s="95">
        <v>0.0445</v>
      </c>
      <c r="U261" s="95">
        <v>0</v>
      </c>
      <c r="V261" s="95" t="s">
        <v>44</v>
      </c>
      <c r="W261" s="95" t="s">
        <v>45</v>
      </c>
      <c r="X261" s="95" t="s">
        <v>1077</v>
      </c>
      <c r="Y261" s="95" t="s">
        <v>1078</v>
      </c>
      <c r="Z261" s="91"/>
    </row>
    <row r="262" s="3" customFormat="1" ht="94" customHeight="1" spans="1:26">
      <c r="A262" s="71"/>
      <c r="B262" s="72" t="s">
        <v>1079</v>
      </c>
      <c r="C262" s="64" t="s">
        <v>38</v>
      </c>
      <c r="D262" s="64" t="s">
        <v>39</v>
      </c>
      <c r="E262" s="64" t="s">
        <v>1080</v>
      </c>
      <c r="F262" s="82" t="s">
        <v>1054</v>
      </c>
      <c r="G262" s="83">
        <v>16</v>
      </c>
      <c r="H262" s="83">
        <v>16</v>
      </c>
      <c r="I262" s="83"/>
      <c r="J262" s="83"/>
      <c r="K262" s="83"/>
      <c r="L262" s="95"/>
      <c r="M262" s="82" t="s">
        <v>1048</v>
      </c>
      <c r="N262" s="95">
        <v>6</v>
      </c>
      <c r="O262" s="95">
        <v>6</v>
      </c>
      <c r="P262" s="95">
        <v>0.0058</v>
      </c>
      <c r="Q262" s="95">
        <v>0.0058</v>
      </c>
      <c r="R262" s="95">
        <v>0</v>
      </c>
      <c r="S262" s="95">
        <v>0.0232</v>
      </c>
      <c r="T262" s="95">
        <v>0.0232</v>
      </c>
      <c r="U262" s="95">
        <v>0</v>
      </c>
      <c r="V262" s="95" t="s">
        <v>44</v>
      </c>
      <c r="W262" s="95" t="s">
        <v>45</v>
      </c>
      <c r="X262" s="95" t="s">
        <v>1081</v>
      </c>
      <c r="Y262" s="95" t="s">
        <v>1082</v>
      </c>
      <c r="Z262" s="91"/>
    </row>
    <row r="263" s="3" customFormat="1" ht="116" customHeight="1" spans="1:26">
      <c r="A263" s="71"/>
      <c r="B263" s="72" t="s">
        <v>1083</v>
      </c>
      <c r="C263" s="64" t="s">
        <v>38</v>
      </c>
      <c r="D263" s="64" t="s">
        <v>39</v>
      </c>
      <c r="E263" s="64" t="s">
        <v>1084</v>
      </c>
      <c r="F263" s="82" t="s">
        <v>1054</v>
      </c>
      <c r="G263" s="83">
        <v>45</v>
      </c>
      <c r="H263" s="83">
        <v>45</v>
      </c>
      <c r="I263" s="83"/>
      <c r="J263" s="83"/>
      <c r="K263" s="83"/>
      <c r="L263" s="95"/>
      <c r="M263" s="82" t="s">
        <v>1048</v>
      </c>
      <c r="N263" s="95">
        <v>14</v>
      </c>
      <c r="O263" s="95">
        <v>2</v>
      </c>
      <c r="P263" s="95">
        <v>0.0029</v>
      </c>
      <c r="Q263" s="95">
        <v>0.0029</v>
      </c>
      <c r="R263" s="95">
        <v>0</v>
      </c>
      <c r="S263" s="95">
        <v>0.0091</v>
      </c>
      <c r="T263" s="95">
        <v>0.0091</v>
      </c>
      <c r="U263" s="95">
        <v>0</v>
      </c>
      <c r="V263" s="95" t="s">
        <v>44</v>
      </c>
      <c r="W263" s="95" t="s">
        <v>45</v>
      </c>
      <c r="X263" s="95" t="s">
        <v>1085</v>
      </c>
      <c r="Y263" s="95" t="s">
        <v>1086</v>
      </c>
      <c r="Z263" s="91"/>
    </row>
    <row r="264" s="3" customFormat="1" ht="78" customHeight="1" spans="1:26">
      <c r="A264" s="71"/>
      <c r="B264" s="72" t="s">
        <v>1087</v>
      </c>
      <c r="C264" s="64" t="s">
        <v>38</v>
      </c>
      <c r="D264" s="64" t="s">
        <v>39</v>
      </c>
      <c r="E264" s="64" t="s">
        <v>1088</v>
      </c>
      <c r="F264" s="82" t="s">
        <v>1054</v>
      </c>
      <c r="G264" s="83">
        <v>5</v>
      </c>
      <c r="H264" s="83">
        <v>5</v>
      </c>
      <c r="I264" s="83"/>
      <c r="J264" s="83"/>
      <c r="K264" s="83"/>
      <c r="L264" s="95"/>
      <c r="M264" s="82" t="s">
        <v>1048</v>
      </c>
      <c r="N264" s="95">
        <v>1</v>
      </c>
      <c r="O264" s="95">
        <v>7</v>
      </c>
      <c r="P264" s="95">
        <v>0.0066</v>
      </c>
      <c r="Q264" s="95">
        <v>0.0066</v>
      </c>
      <c r="R264" s="95">
        <v>0</v>
      </c>
      <c r="S264" s="95">
        <v>0.0225</v>
      </c>
      <c r="T264" s="95">
        <v>0.0225</v>
      </c>
      <c r="U264" s="95">
        <v>0</v>
      </c>
      <c r="V264" s="95" t="s">
        <v>44</v>
      </c>
      <c r="W264" s="95" t="s">
        <v>45</v>
      </c>
      <c r="X264" s="95" t="s">
        <v>1089</v>
      </c>
      <c r="Y264" s="95" t="s">
        <v>1090</v>
      </c>
      <c r="Z264" s="91"/>
    </row>
    <row r="265" s="3" customFormat="1" ht="137" customHeight="1" spans="1:26">
      <c r="A265" s="71"/>
      <c r="B265" s="72" t="s">
        <v>1091</v>
      </c>
      <c r="C265" s="64" t="s">
        <v>38</v>
      </c>
      <c r="D265" s="64" t="s">
        <v>39</v>
      </c>
      <c r="E265" s="64" t="s">
        <v>1092</v>
      </c>
      <c r="F265" s="82" t="s">
        <v>1054</v>
      </c>
      <c r="G265" s="83">
        <v>25</v>
      </c>
      <c r="H265" s="83">
        <v>25</v>
      </c>
      <c r="I265" s="83"/>
      <c r="J265" s="83"/>
      <c r="K265" s="83"/>
      <c r="L265" s="95"/>
      <c r="M265" s="82" t="s">
        <v>1048</v>
      </c>
      <c r="N265" s="95">
        <v>8</v>
      </c>
      <c r="O265" s="95">
        <v>12</v>
      </c>
      <c r="P265" s="95">
        <v>0.0112</v>
      </c>
      <c r="Q265" s="95">
        <v>0.0112</v>
      </c>
      <c r="R265" s="95">
        <v>0</v>
      </c>
      <c r="S265" s="95">
        <v>0.0425</v>
      </c>
      <c r="T265" s="95">
        <v>0.0425</v>
      </c>
      <c r="U265" s="95">
        <v>0</v>
      </c>
      <c r="V265" s="95" t="s">
        <v>44</v>
      </c>
      <c r="W265" s="95" t="s">
        <v>45</v>
      </c>
      <c r="X265" s="95" t="s">
        <v>1093</v>
      </c>
      <c r="Y265" s="95" t="s">
        <v>1094</v>
      </c>
      <c r="Z265" s="91"/>
    </row>
    <row r="266" s="3" customFormat="1" ht="102" customHeight="1" spans="1:26">
      <c r="A266" s="71"/>
      <c r="B266" s="72" t="s">
        <v>1095</v>
      </c>
      <c r="C266" s="64" t="s">
        <v>38</v>
      </c>
      <c r="D266" s="64" t="s">
        <v>39</v>
      </c>
      <c r="E266" s="64" t="s">
        <v>1096</v>
      </c>
      <c r="F266" s="82" t="s">
        <v>1054</v>
      </c>
      <c r="G266" s="83">
        <v>5</v>
      </c>
      <c r="H266" s="83">
        <v>5</v>
      </c>
      <c r="I266" s="83"/>
      <c r="J266" s="83"/>
      <c r="K266" s="83"/>
      <c r="L266" s="95"/>
      <c r="M266" s="82" t="s">
        <v>1048</v>
      </c>
      <c r="N266" s="95">
        <v>4</v>
      </c>
      <c r="O266" s="95">
        <v>10</v>
      </c>
      <c r="P266" s="95">
        <v>0.0073</v>
      </c>
      <c r="Q266" s="95">
        <v>0.0073</v>
      </c>
      <c r="R266" s="95">
        <v>0</v>
      </c>
      <c r="S266" s="95">
        <v>0.0292</v>
      </c>
      <c r="T266" s="95">
        <v>0.0292</v>
      </c>
      <c r="U266" s="95">
        <v>0</v>
      </c>
      <c r="V266" s="95" t="s">
        <v>44</v>
      </c>
      <c r="W266" s="95" t="s">
        <v>45</v>
      </c>
      <c r="X266" s="95" t="s">
        <v>1097</v>
      </c>
      <c r="Y266" s="95" t="s">
        <v>1098</v>
      </c>
      <c r="Z266" s="91"/>
    </row>
    <row r="267" s="3" customFormat="1" ht="102" customHeight="1" spans="1:26">
      <c r="A267" s="71"/>
      <c r="B267" s="72" t="s">
        <v>1099</v>
      </c>
      <c r="C267" s="64" t="s">
        <v>38</v>
      </c>
      <c r="D267" s="64" t="s">
        <v>39</v>
      </c>
      <c r="E267" s="64" t="s">
        <v>956</v>
      </c>
      <c r="F267" s="82" t="s">
        <v>1100</v>
      </c>
      <c r="G267" s="83">
        <v>45</v>
      </c>
      <c r="H267" s="83">
        <v>45</v>
      </c>
      <c r="I267" s="83"/>
      <c r="J267" s="83"/>
      <c r="K267" s="83"/>
      <c r="L267" s="95"/>
      <c r="M267" s="82" t="s">
        <v>1048</v>
      </c>
      <c r="N267" s="95">
        <v>7</v>
      </c>
      <c r="O267" s="95">
        <v>6</v>
      </c>
      <c r="P267" s="95">
        <v>0.0121</v>
      </c>
      <c r="Q267" s="95">
        <v>0.0121</v>
      </c>
      <c r="R267" s="95">
        <v>0</v>
      </c>
      <c r="S267" s="95">
        <v>0.0468</v>
      </c>
      <c r="T267" s="95">
        <v>0.0468</v>
      </c>
      <c r="U267" s="95">
        <v>0</v>
      </c>
      <c r="V267" s="95" t="s">
        <v>44</v>
      </c>
      <c r="W267" s="95" t="s">
        <v>45</v>
      </c>
      <c r="X267" s="95" t="s">
        <v>1101</v>
      </c>
      <c r="Y267" s="95" t="s">
        <v>1102</v>
      </c>
      <c r="Z267" s="91"/>
    </row>
    <row r="268" s="3" customFormat="1" ht="60" spans="1:26">
      <c r="A268" s="71"/>
      <c r="B268" s="72" t="s">
        <v>1103</v>
      </c>
      <c r="C268" s="64" t="s">
        <v>38</v>
      </c>
      <c r="D268" s="64" t="s">
        <v>39</v>
      </c>
      <c r="E268" s="64" t="s">
        <v>1104</v>
      </c>
      <c r="F268" s="82" t="s">
        <v>1054</v>
      </c>
      <c r="G268" s="83">
        <v>50</v>
      </c>
      <c r="H268" s="83">
        <v>50</v>
      </c>
      <c r="I268" s="83"/>
      <c r="J268" s="83"/>
      <c r="K268" s="83"/>
      <c r="L268" s="95"/>
      <c r="M268" s="82" t="s">
        <v>1048</v>
      </c>
      <c r="N268" s="95">
        <v>5</v>
      </c>
      <c r="O268" s="95">
        <v>1</v>
      </c>
      <c r="P268" s="95">
        <v>0.0182</v>
      </c>
      <c r="Q268" s="95">
        <v>0.0182</v>
      </c>
      <c r="R268" s="95">
        <v>0</v>
      </c>
      <c r="S268" s="95">
        <v>0.0935</v>
      </c>
      <c r="T268" s="95">
        <v>0.0935</v>
      </c>
      <c r="U268" s="95">
        <v>0</v>
      </c>
      <c r="V268" s="95" t="s">
        <v>44</v>
      </c>
      <c r="W268" s="95" t="s">
        <v>45</v>
      </c>
      <c r="X268" s="95" t="s">
        <v>1105</v>
      </c>
      <c r="Y268" s="95" t="s">
        <v>1106</v>
      </c>
      <c r="Z268" s="91"/>
    </row>
    <row r="269" s="3" customFormat="1" ht="90" customHeight="1" spans="1:26">
      <c r="A269" s="71"/>
      <c r="B269" s="72" t="s">
        <v>1107</v>
      </c>
      <c r="C269" s="64" t="s">
        <v>38</v>
      </c>
      <c r="D269" s="64" t="s">
        <v>39</v>
      </c>
      <c r="E269" s="64" t="s">
        <v>1108</v>
      </c>
      <c r="F269" s="82" t="s">
        <v>1054</v>
      </c>
      <c r="G269" s="83">
        <v>30</v>
      </c>
      <c r="H269" s="83">
        <v>30</v>
      </c>
      <c r="I269" s="83"/>
      <c r="J269" s="83"/>
      <c r="K269" s="83"/>
      <c r="L269" s="95"/>
      <c r="M269" s="82" t="s">
        <v>1048</v>
      </c>
      <c r="N269" s="95">
        <v>7</v>
      </c>
      <c r="O269" s="95">
        <v>5</v>
      </c>
      <c r="P269" s="95">
        <v>0.0115</v>
      </c>
      <c r="Q269" s="95">
        <v>0.0115</v>
      </c>
      <c r="R269" s="95">
        <v>0</v>
      </c>
      <c r="S269" s="95">
        <v>0.0502</v>
      </c>
      <c r="T269" s="95">
        <v>0.0502</v>
      </c>
      <c r="U269" s="95">
        <v>0</v>
      </c>
      <c r="V269" s="95" t="s">
        <v>44</v>
      </c>
      <c r="W269" s="95" t="s">
        <v>45</v>
      </c>
      <c r="X269" s="95" t="s">
        <v>1109</v>
      </c>
      <c r="Y269" s="95" t="s">
        <v>1110</v>
      </c>
      <c r="Z269" s="91"/>
    </row>
    <row r="270" s="3" customFormat="1" ht="76" customHeight="1" spans="1:26">
      <c r="A270" s="71"/>
      <c r="B270" s="72" t="s">
        <v>1111</v>
      </c>
      <c r="C270" s="64" t="s">
        <v>38</v>
      </c>
      <c r="D270" s="64" t="s">
        <v>39</v>
      </c>
      <c r="E270" s="64" t="s">
        <v>1112</v>
      </c>
      <c r="F270" s="82" t="s">
        <v>1100</v>
      </c>
      <c r="G270" s="83">
        <v>34</v>
      </c>
      <c r="H270" s="83">
        <v>34</v>
      </c>
      <c r="I270" s="83"/>
      <c r="J270" s="83"/>
      <c r="K270" s="83"/>
      <c r="L270" s="95"/>
      <c r="M270" s="82" t="s">
        <v>1048</v>
      </c>
      <c r="N270" s="95">
        <v>8</v>
      </c>
      <c r="O270" s="95">
        <v>6</v>
      </c>
      <c r="P270" s="95">
        <v>0.0112</v>
      </c>
      <c r="Q270" s="95">
        <v>0.0112</v>
      </c>
      <c r="R270" s="95">
        <v>0</v>
      </c>
      <c r="S270" s="95">
        <v>0.0449</v>
      </c>
      <c r="T270" s="95">
        <v>0.0449</v>
      </c>
      <c r="U270" s="95">
        <v>0</v>
      </c>
      <c r="V270" s="95" t="s">
        <v>44</v>
      </c>
      <c r="W270" s="95" t="s">
        <v>45</v>
      </c>
      <c r="X270" s="95" t="s">
        <v>1113</v>
      </c>
      <c r="Y270" s="95" t="s">
        <v>1114</v>
      </c>
      <c r="Z270" s="91"/>
    </row>
    <row r="271" s="3" customFormat="1" ht="90" customHeight="1" spans="1:26">
      <c r="A271" s="71"/>
      <c r="B271" s="72" t="s">
        <v>1115</v>
      </c>
      <c r="C271" s="64" t="s">
        <v>38</v>
      </c>
      <c r="D271" s="64" t="s">
        <v>39</v>
      </c>
      <c r="E271" s="64" t="s">
        <v>986</v>
      </c>
      <c r="F271" s="82" t="s">
        <v>1100</v>
      </c>
      <c r="G271" s="83">
        <v>44</v>
      </c>
      <c r="H271" s="83">
        <v>44</v>
      </c>
      <c r="I271" s="83"/>
      <c r="J271" s="83"/>
      <c r="K271" s="83"/>
      <c r="L271" s="95"/>
      <c r="M271" s="82" t="s">
        <v>1048</v>
      </c>
      <c r="N271" s="95">
        <v>5</v>
      </c>
      <c r="O271" s="95">
        <v>5</v>
      </c>
      <c r="P271" s="95">
        <v>0.0168</v>
      </c>
      <c r="Q271" s="95">
        <v>0.0168</v>
      </c>
      <c r="R271" s="95">
        <v>0</v>
      </c>
      <c r="S271" s="95">
        <v>0.0724</v>
      </c>
      <c r="T271" s="95">
        <v>0.0724</v>
      </c>
      <c r="U271" s="95">
        <v>0</v>
      </c>
      <c r="V271" s="95" t="s">
        <v>44</v>
      </c>
      <c r="W271" s="95" t="s">
        <v>45</v>
      </c>
      <c r="X271" s="95" t="s">
        <v>1116</v>
      </c>
      <c r="Y271" s="95" t="s">
        <v>1117</v>
      </c>
      <c r="Z271" s="91"/>
    </row>
    <row r="272" s="3" customFormat="1" ht="98" customHeight="1" spans="1:26">
      <c r="A272" s="71"/>
      <c r="B272" s="72" t="s">
        <v>1118</v>
      </c>
      <c r="C272" s="64" t="s">
        <v>38</v>
      </c>
      <c r="D272" s="64" t="s">
        <v>39</v>
      </c>
      <c r="E272" s="64" t="s">
        <v>1119</v>
      </c>
      <c r="F272" s="82" t="s">
        <v>1054</v>
      </c>
      <c r="G272" s="83">
        <v>12</v>
      </c>
      <c r="H272" s="83">
        <v>12</v>
      </c>
      <c r="I272" s="83"/>
      <c r="J272" s="83"/>
      <c r="K272" s="83"/>
      <c r="L272" s="95"/>
      <c r="M272" s="82" t="s">
        <v>1048</v>
      </c>
      <c r="N272" s="95">
        <v>7</v>
      </c>
      <c r="O272" s="95">
        <v>7</v>
      </c>
      <c r="P272" s="95">
        <v>0.0098</v>
      </c>
      <c r="Q272" s="95">
        <v>0.0098</v>
      </c>
      <c r="R272" s="95">
        <v>0</v>
      </c>
      <c r="S272" s="95">
        <v>0.0335</v>
      </c>
      <c r="T272" s="95">
        <v>0.0335</v>
      </c>
      <c r="U272" s="95">
        <v>0</v>
      </c>
      <c r="V272" s="95" t="s">
        <v>44</v>
      </c>
      <c r="W272" s="95" t="s">
        <v>45</v>
      </c>
      <c r="X272" s="95" t="s">
        <v>1120</v>
      </c>
      <c r="Y272" s="95" t="s">
        <v>1121</v>
      </c>
      <c r="Z272" s="91"/>
    </row>
    <row r="273" s="3" customFormat="1" ht="39" customHeight="1" spans="1:26">
      <c r="A273" s="53" t="s">
        <v>1122</v>
      </c>
      <c r="B273" s="54"/>
      <c r="C273" s="55"/>
      <c r="D273" s="55"/>
      <c r="E273" s="56"/>
      <c r="F273" s="79"/>
      <c r="G273" s="80">
        <f>SUM(G274,G291)</f>
        <v>770</v>
      </c>
      <c r="H273" s="80">
        <f>SUM(H274,H291)</f>
        <v>770</v>
      </c>
      <c r="I273" s="80">
        <f>SUM(I274,I291)</f>
        <v>0</v>
      </c>
      <c r="J273" s="80">
        <f>SUM(J274,J291)</f>
        <v>0</v>
      </c>
      <c r="K273" s="80">
        <f>SUM(K274,K291)</f>
        <v>0</v>
      </c>
      <c r="L273" s="91"/>
      <c r="M273" s="92"/>
      <c r="N273" s="91"/>
      <c r="O273" s="91"/>
      <c r="P273" s="91"/>
      <c r="Q273" s="91"/>
      <c r="R273" s="91"/>
      <c r="S273" s="91"/>
      <c r="T273" s="91"/>
      <c r="U273" s="91"/>
      <c r="V273" s="91"/>
      <c r="W273" s="91"/>
      <c r="X273" s="91"/>
      <c r="Y273" s="91"/>
      <c r="Z273" s="91"/>
    </row>
    <row r="274" s="4" customFormat="1" ht="125" customHeight="1" spans="1:26">
      <c r="A274" s="58">
        <v>29</v>
      </c>
      <c r="B274" s="59" t="s">
        <v>1123</v>
      </c>
      <c r="C274" s="60" t="s">
        <v>38</v>
      </c>
      <c r="D274" s="60" t="s">
        <v>39</v>
      </c>
      <c r="E274" s="60" t="s">
        <v>1124</v>
      </c>
      <c r="F274" s="61" t="s">
        <v>1125</v>
      </c>
      <c r="G274" s="81">
        <f>SUM(H274:K274)</f>
        <v>750</v>
      </c>
      <c r="H274" s="81">
        <f>SUM(H275:H290)</f>
        <v>750</v>
      </c>
      <c r="I274" s="81">
        <f>SUM(I275:I290)</f>
        <v>0</v>
      </c>
      <c r="J274" s="81">
        <f>SUM(J275:J290)</f>
        <v>0</v>
      </c>
      <c r="K274" s="81">
        <f>SUM(K275:K290)</f>
        <v>0</v>
      </c>
      <c r="L274" s="60" t="s">
        <v>143</v>
      </c>
      <c r="M274" s="94" t="s">
        <v>1126</v>
      </c>
      <c r="N274" s="60">
        <v>145</v>
      </c>
      <c r="O274" s="60">
        <v>45</v>
      </c>
      <c r="P274" s="60">
        <v>3.3008</v>
      </c>
      <c r="Q274" s="60">
        <v>1.6015</v>
      </c>
      <c r="R274" s="60">
        <v>1.6993</v>
      </c>
      <c r="S274" s="60">
        <v>12.32284</v>
      </c>
      <c r="T274" s="60">
        <v>6.17234</v>
      </c>
      <c r="U274" s="60">
        <v>6.1505</v>
      </c>
      <c r="V274" s="60" t="s">
        <v>44</v>
      </c>
      <c r="W274" s="58" t="s">
        <v>45</v>
      </c>
      <c r="X274" s="60" t="s">
        <v>443</v>
      </c>
      <c r="Y274" s="60" t="s">
        <v>444</v>
      </c>
      <c r="Z274" s="103" t="s">
        <v>333</v>
      </c>
    </row>
    <row r="275" s="4" customFormat="1" ht="125" customHeight="1" spans="1:26">
      <c r="A275" s="58"/>
      <c r="B275" s="72" t="s">
        <v>1127</v>
      </c>
      <c r="C275" s="95" t="s">
        <v>38</v>
      </c>
      <c r="D275" s="95" t="s">
        <v>39</v>
      </c>
      <c r="E275" s="95" t="s">
        <v>956</v>
      </c>
      <c r="F275" s="66" t="s">
        <v>1128</v>
      </c>
      <c r="G275" s="83">
        <v>45</v>
      </c>
      <c r="H275" s="83">
        <v>45</v>
      </c>
      <c r="I275" s="68"/>
      <c r="J275" s="105"/>
      <c r="K275" s="105"/>
      <c r="L275" s="95"/>
      <c r="M275" s="82" t="s">
        <v>1126</v>
      </c>
      <c r="N275" s="95">
        <v>12</v>
      </c>
      <c r="O275" s="95">
        <v>1</v>
      </c>
      <c r="P275" s="95">
        <v>0.0345</v>
      </c>
      <c r="Q275" s="95">
        <v>0.0189</v>
      </c>
      <c r="R275" s="95">
        <v>0.0156</v>
      </c>
      <c r="S275" s="95">
        <v>0.141</v>
      </c>
      <c r="T275" s="95">
        <v>0.079</v>
      </c>
      <c r="U275" s="95">
        <v>0.062</v>
      </c>
      <c r="V275" s="95" t="s">
        <v>44</v>
      </c>
      <c r="W275" s="64" t="s">
        <v>45</v>
      </c>
      <c r="X275" s="95" t="s">
        <v>1129</v>
      </c>
      <c r="Y275" s="95" t="s">
        <v>1130</v>
      </c>
      <c r="Z275" s="103"/>
    </row>
    <row r="276" s="4" customFormat="1" ht="125" customHeight="1" spans="1:26">
      <c r="A276" s="58"/>
      <c r="B276" s="72" t="s">
        <v>1131</v>
      </c>
      <c r="C276" s="95" t="s">
        <v>38</v>
      </c>
      <c r="D276" s="95" t="s">
        <v>39</v>
      </c>
      <c r="E276" s="95" t="s">
        <v>1132</v>
      </c>
      <c r="F276" s="66" t="s">
        <v>1133</v>
      </c>
      <c r="G276" s="83">
        <v>75</v>
      </c>
      <c r="H276" s="83">
        <v>75</v>
      </c>
      <c r="I276" s="68"/>
      <c r="J276" s="105"/>
      <c r="K276" s="105"/>
      <c r="L276" s="95"/>
      <c r="M276" s="82" t="s">
        <v>1126</v>
      </c>
      <c r="N276" s="95">
        <v>3</v>
      </c>
      <c r="O276" s="95">
        <v>2</v>
      </c>
      <c r="P276" s="95">
        <v>0.1947</v>
      </c>
      <c r="Q276" s="95">
        <v>0.0716</v>
      </c>
      <c r="R276" s="95">
        <v>0.1231</v>
      </c>
      <c r="S276" s="95">
        <v>0.8873</v>
      </c>
      <c r="T276" s="95">
        <v>0.3189</v>
      </c>
      <c r="U276" s="95">
        <v>0.5684</v>
      </c>
      <c r="V276" s="95" t="s">
        <v>44</v>
      </c>
      <c r="W276" s="64" t="s">
        <v>45</v>
      </c>
      <c r="X276" s="95" t="s">
        <v>1134</v>
      </c>
      <c r="Y276" s="95" t="s">
        <v>1135</v>
      </c>
      <c r="Z276" s="103"/>
    </row>
    <row r="277" s="4" customFormat="1" ht="125" customHeight="1" spans="1:26">
      <c r="A277" s="58"/>
      <c r="B277" s="72" t="s">
        <v>1136</v>
      </c>
      <c r="C277" s="95" t="s">
        <v>38</v>
      </c>
      <c r="D277" s="95" t="s">
        <v>39</v>
      </c>
      <c r="E277" s="95" t="s">
        <v>1137</v>
      </c>
      <c r="F277" s="66" t="s">
        <v>1138</v>
      </c>
      <c r="G277" s="83">
        <v>75</v>
      </c>
      <c r="H277" s="83">
        <v>75</v>
      </c>
      <c r="I277" s="68"/>
      <c r="J277" s="105"/>
      <c r="K277" s="105"/>
      <c r="L277" s="95"/>
      <c r="M277" s="82" t="s">
        <v>1126</v>
      </c>
      <c r="N277" s="95">
        <v>1</v>
      </c>
      <c r="O277" s="95">
        <v>5</v>
      </c>
      <c r="P277" s="95">
        <v>0.325</v>
      </c>
      <c r="Q277" s="95">
        <v>0.145</v>
      </c>
      <c r="R277" s="95">
        <v>0.18</v>
      </c>
      <c r="S277" s="95">
        <v>0.48</v>
      </c>
      <c r="T277" s="95">
        <v>0.21</v>
      </c>
      <c r="U277" s="95">
        <v>0.27</v>
      </c>
      <c r="V277" s="95" t="s">
        <v>44</v>
      </c>
      <c r="W277" s="64" t="s">
        <v>45</v>
      </c>
      <c r="X277" s="95" t="s">
        <v>778</v>
      </c>
      <c r="Y277" s="95" t="s">
        <v>779</v>
      </c>
      <c r="Z277" s="103"/>
    </row>
    <row r="278" s="4" customFormat="1" ht="125" customHeight="1" spans="1:26">
      <c r="A278" s="58"/>
      <c r="B278" s="72" t="s">
        <v>1139</v>
      </c>
      <c r="C278" s="95" t="s">
        <v>38</v>
      </c>
      <c r="D278" s="95" t="s">
        <v>39</v>
      </c>
      <c r="E278" s="95" t="s">
        <v>1140</v>
      </c>
      <c r="F278" s="66" t="s">
        <v>1141</v>
      </c>
      <c r="G278" s="83">
        <v>22.5</v>
      </c>
      <c r="H278" s="83">
        <v>22.5</v>
      </c>
      <c r="I278" s="68"/>
      <c r="J278" s="105"/>
      <c r="K278" s="105"/>
      <c r="L278" s="95"/>
      <c r="M278" s="82" t="s">
        <v>1126</v>
      </c>
      <c r="N278" s="95">
        <v>13</v>
      </c>
      <c r="O278" s="95">
        <v>2</v>
      </c>
      <c r="P278" s="95">
        <v>0.0085</v>
      </c>
      <c r="Q278" s="95">
        <v>0.008</v>
      </c>
      <c r="R278" s="95">
        <v>0.0005</v>
      </c>
      <c r="S278" s="95">
        <v>0.2659</v>
      </c>
      <c r="T278" s="95">
        <v>0.2402</v>
      </c>
      <c r="U278" s="95">
        <v>0.0257</v>
      </c>
      <c r="V278" s="95" t="s">
        <v>44</v>
      </c>
      <c r="W278" s="64" t="s">
        <v>45</v>
      </c>
      <c r="X278" s="95" t="s">
        <v>1142</v>
      </c>
      <c r="Y278" s="95" t="s">
        <v>1143</v>
      </c>
      <c r="Z278" s="103"/>
    </row>
    <row r="279" s="4" customFormat="1" ht="125" customHeight="1" spans="1:26">
      <c r="A279" s="58"/>
      <c r="B279" s="72" t="s">
        <v>1144</v>
      </c>
      <c r="C279" s="95" t="s">
        <v>38</v>
      </c>
      <c r="D279" s="95" t="s">
        <v>39</v>
      </c>
      <c r="E279" s="95" t="s">
        <v>1145</v>
      </c>
      <c r="F279" s="66" t="s">
        <v>1146</v>
      </c>
      <c r="G279" s="83">
        <v>75</v>
      </c>
      <c r="H279" s="83">
        <v>75</v>
      </c>
      <c r="I279" s="68"/>
      <c r="J279" s="105"/>
      <c r="K279" s="105"/>
      <c r="L279" s="95"/>
      <c r="M279" s="82" t="s">
        <v>1126</v>
      </c>
      <c r="N279" s="95">
        <v>10</v>
      </c>
      <c r="O279" s="95">
        <v>2</v>
      </c>
      <c r="P279" s="95">
        <v>0.4763</v>
      </c>
      <c r="Q279" s="95">
        <v>0.2084</v>
      </c>
      <c r="R279" s="95">
        <v>0.2563</v>
      </c>
      <c r="S279" s="95">
        <v>0.9998</v>
      </c>
      <c r="T279" s="95">
        <v>0.47484</v>
      </c>
      <c r="U279" s="95">
        <v>0.5253</v>
      </c>
      <c r="V279" s="95" t="s">
        <v>44</v>
      </c>
      <c r="W279" s="64" t="s">
        <v>45</v>
      </c>
      <c r="X279" s="95" t="s">
        <v>1147</v>
      </c>
      <c r="Y279" s="95" t="s">
        <v>1148</v>
      </c>
      <c r="Z279" s="103"/>
    </row>
    <row r="280" s="4" customFormat="1" ht="125" customHeight="1" spans="1:26">
      <c r="A280" s="58"/>
      <c r="B280" s="72" t="s">
        <v>1149</v>
      </c>
      <c r="C280" s="95" t="s">
        <v>38</v>
      </c>
      <c r="D280" s="95" t="s">
        <v>39</v>
      </c>
      <c r="E280" s="95" t="s">
        <v>1150</v>
      </c>
      <c r="F280" s="66" t="s">
        <v>1151</v>
      </c>
      <c r="G280" s="83">
        <v>30</v>
      </c>
      <c r="H280" s="83">
        <v>30</v>
      </c>
      <c r="I280" s="68"/>
      <c r="J280" s="105"/>
      <c r="K280" s="105"/>
      <c r="L280" s="95"/>
      <c r="M280" s="82" t="s">
        <v>1126</v>
      </c>
      <c r="N280" s="95">
        <v>5</v>
      </c>
      <c r="O280" s="95">
        <v>11</v>
      </c>
      <c r="P280" s="95">
        <v>0.2037</v>
      </c>
      <c r="Q280" s="95">
        <v>0.1018</v>
      </c>
      <c r="R280" s="95">
        <v>0.0921</v>
      </c>
      <c r="S280" s="95">
        <v>0.796</v>
      </c>
      <c r="T280" s="95">
        <v>0.4621</v>
      </c>
      <c r="U280" s="95">
        <v>0.3341</v>
      </c>
      <c r="V280" s="95" t="s">
        <v>44</v>
      </c>
      <c r="W280" s="64" t="s">
        <v>45</v>
      </c>
      <c r="X280" s="95" t="s">
        <v>449</v>
      </c>
      <c r="Y280" s="95" t="s">
        <v>450</v>
      </c>
      <c r="Z280" s="103"/>
    </row>
    <row r="281" s="4" customFormat="1" ht="125" customHeight="1" spans="1:26">
      <c r="A281" s="58"/>
      <c r="B281" s="72" t="s">
        <v>1152</v>
      </c>
      <c r="C281" s="95" t="s">
        <v>38</v>
      </c>
      <c r="D281" s="95" t="s">
        <v>39</v>
      </c>
      <c r="E281" s="95" t="s">
        <v>1153</v>
      </c>
      <c r="F281" s="66" t="s">
        <v>1154</v>
      </c>
      <c r="G281" s="83">
        <v>15</v>
      </c>
      <c r="H281" s="83">
        <v>15</v>
      </c>
      <c r="I281" s="68"/>
      <c r="J281" s="105"/>
      <c r="K281" s="105"/>
      <c r="L281" s="95"/>
      <c r="M281" s="82" t="s">
        <v>1126</v>
      </c>
      <c r="N281" s="95">
        <v>4</v>
      </c>
      <c r="O281" s="95">
        <v>1</v>
      </c>
      <c r="P281" s="95">
        <v>0.0725</v>
      </c>
      <c r="Q281" s="95">
        <v>0.0351</v>
      </c>
      <c r="R281" s="95">
        <v>0.0374</v>
      </c>
      <c r="S281" s="95">
        <v>0.3086</v>
      </c>
      <c r="T281" s="95">
        <v>0.1558</v>
      </c>
      <c r="U281" s="95">
        <v>0.1528</v>
      </c>
      <c r="V281" s="95" t="s">
        <v>44</v>
      </c>
      <c r="W281" s="64" t="s">
        <v>45</v>
      </c>
      <c r="X281" s="95" t="s">
        <v>761</v>
      </c>
      <c r="Y281" s="95" t="s">
        <v>762</v>
      </c>
      <c r="Z281" s="103"/>
    </row>
    <row r="282" s="4" customFormat="1" ht="125" customHeight="1" spans="1:26">
      <c r="A282" s="58"/>
      <c r="B282" s="72" t="s">
        <v>1155</v>
      </c>
      <c r="C282" s="95" t="s">
        <v>38</v>
      </c>
      <c r="D282" s="95" t="s">
        <v>39</v>
      </c>
      <c r="E282" s="95" t="s">
        <v>1156</v>
      </c>
      <c r="F282" s="66" t="s">
        <v>1157</v>
      </c>
      <c r="G282" s="83">
        <v>75</v>
      </c>
      <c r="H282" s="83">
        <v>75</v>
      </c>
      <c r="I282" s="68"/>
      <c r="J282" s="105"/>
      <c r="K282" s="105"/>
      <c r="L282" s="95"/>
      <c r="M282" s="82" t="s">
        <v>1126</v>
      </c>
      <c r="N282" s="95">
        <v>18</v>
      </c>
      <c r="O282" s="95">
        <v>0</v>
      </c>
      <c r="P282" s="95">
        <v>0.619</v>
      </c>
      <c r="Q282" s="95">
        <v>0.3038</v>
      </c>
      <c r="R282" s="95">
        <v>0.3152</v>
      </c>
      <c r="S282" s="95">
        <v>2.73</v>
      </c>
      <c r="T282" s="95">
        <v>1.34</v>
      </c>
      <c r="U282" s="95">
        <v>1.39</v>
      </c>
      <c r="V282" s="95" t="s">
        <v>44</v>
      </c>
      <c r="W282" s="64" t="s">
        <v>45</v>
      </c>
      <c r="X282" s="95" t="s">
        <v>1158</v>
      </c>
      <c r="Y282" s="95" t="s">
        <v>1159</v>
      </c>
      <c r="Z282" s="103"/>
    </row>
    <row r="283" s="4" customFormat="1" ht="125" customHeight="1" spans="1:26">
      <c r="A283" s="58"/>
      <c r="B283" s="72" t="s">
        <v>1160</v>
      </c>
      <c r="C283" s="95" t="s">
        <v>38</v>
      </c>
      <c r="D283" s="95" t="s">
        <v>39</v>
      </c>
      <c r="E283" s="95" t="s">
        <v>1161</v>
      </c>
      <c r="F283" s="66" t="s">
        <v>1162</v>
      </c>
      <c r="G283" s="83">
        <v>52.5</v>
      </c>
      <c r="H283" s="83">
        <v>52.5</v>
      </c>
      <c r="I283" s="68"/>
      <c r="J283" s="105"/>
      <c r="K283" s="105"/>
      <c r="L283" s="95"/>
      <c r="M283" s="82" t="s">
        <v>1126</v>
      </c>
      <c r="N283" s="95">
        <v>5</v>
      </c>
      <c r="O283" s="95">
        <v>7</v>
      </c>
      <c r="P283" s="95">
        <v>0.0353</v>
      </c>
      <c r="Q283" s="95">
        <v>0.0192</v>
      </c>
      <c r="R283" s="95">
        <v>0.0161</v>
      </c>
      <c r="S283" s="95">
        <v>0.0998</v>
      </c>
      <c r="T283" s="95">
        <v>0.0463</v>
      </c>
      <c r="U283" s="95">
        <v>0.0535</v>
      </c>
      <c r="V283" s="95" t="s">
        <v>44</v>
      </c>
      <c r="W283" s="64" t="s">
        <v>45</v>
      </c>
      <c r="X283" s="95" t="s">
        <v>756</v>
      </c>
      <c r="Y283" s="95" t="s">
        <v>757</v>
      </c>
      <c r="Z283" s="103"/>
    </row>
    <row r="284" s="4" customFormat="1" ht="125" customHeight="1" spans="1:26">
      <c r="A284" s="58"/>
      <c r="B284" s="72" t="s">
        <v>1163</v>
      </c>
      <c r="C284" s="95" t="s">
        <v>38</v>
      </c>
      <c r="D284" s="95" t="s">
        <v>39</v>
      </c>
      <c r="E284" s="95" t="s">
        <v>1164</v>
      </c>
      <c r="F284" s="66" t="s">
        <v>1165</v>
      </c>
      <c r="G284" s="83">
        <v>60</v>
      </c>
      <c r="H284" s="83">
        <v>60</v>
      </c>
      <c r="I284" s="68"/>
      <c r="J284" s="105"/>
      <c r="K284" s="105"/>
      <c r="L284" s="95"/>
      <c r="M284" s="82" t="s">
        <v>1126</v>
      </c>
      <c r="N284" s="95">
        <v>14</v>
      </c>
      <c r="O284" s="95">
        <v>2</v>
      </c>
      <c r="P284" s="95">
        <v>0.0762</v>
      </c>
      <c r="Q284" s="95">
        <v>0.0625</v>
      </c>
      <c r="R284" s="95">
        <v>0.0135</v>
      </c>
      <c r="S284" s="95">
        <v>0.3301</v>
      </c>
      <c r="T284" s="95">
        <v>0.2497</v>
      </c>
      <c r="U284" s="95">
        <v>0.0651</v>
      </c>
      <c r="V284" s="95" t="s">
        <v>44</v>
      </c>
      <c r="W284" s="64" t="s">
        <v>45</v>
      </c>
      <c r="X284" s="95" t="s">
        <v>315</v>
      </c>
      <c r="Y284" s="95" t="s">
        <v>316</v>
      </c>
      <c r="Z284" s="103"/>
    </row>
    <row r="285" s="4" customFormat="1" ht="125" customHeight="1" spans="1:26">
      <c r="A285" s="58"/>
      <c r="B285" s="72" t="s">
        <v>1166</v>
      </c>
      <c r="C285" s="95" t="s">
        <v>38</v>
      </c>
      <c r="D285" s="95" t="s">
        <v>1167</v>
      </c>
      <c r="E285" s="95" t="s">
        <v>1168</v>
      </c>
      <c r="F285" s="66" t="s">
        <v>1169</v>
      </c>
      <c r="G285" s="83">
        <v>60</v>
      </c>
      <c r="H285" s="83">
        <v>60</v>
      </c>
      <c r="I285" s="68"/>
      <c r="J285" s="105"/>
      <c r="K285" s="105"/>
      <c r="L285" s="95"/>
      <c r="M285" s="82" t="s">
        <v>1126</v>
      </c>
      <c r="N285" s="95">
        <v>18</v>
      </c>
      <c r="O285" s="95">
        <v>1</v>
      </c>
      <c r="P285" s="95">
        <v>0.2685</v>
      </c>
      <c r="Q285" s="95">
        <v>0.1232</v>
      </c>
      <c r="R285" s="95">
        <v>0.1453</v>
      </c>
      <c r="S285" s="95">
        <v>1.074</v>
      </c>
      <c r="T285" s="95">
        <v>0.4928</v>
      </c>
      <c r="U285" s="95">
        <v>0.5812</v>
      </c>
      <c r="V285" s="95" t="s">
        <v>44</v>
      </c>
      <c r="W285" s="64" t="s">
        <v>45</v>
      </c>
      <c r="X285" s="95" t="s">
        <v>325</v>
      </c>
      <c r="Y285" s="95" t="s">
        <v>326</v>
      </c>
      <c r="Z285" s="103"/>
    </row>
    <row r="286" s="4" customFormat="1" ht="125" customHeight="1" spans="1:26">
      <c r="A286" s="58"/>
      <c r="B286" s="72" t="s">
        <v>1170</v>
      </c>
      <c r="C286" s="95" t="s">
        <v>38</v>
      </c>
      <c r="D286" s="95" t="s">
        <v>39</v>
      </c>
      <c r="E286" s="95" t="s">
        <v>1171</v>
      </c>
      <c r="F286" s="66" t="s">
        <v>1172</v>
      </c>
      <c r="G286" s="83">
        <v>7.5</v>
      </c>
      <c r="H286" s="83">
        <v>7.5</v>
      </c>
      <c r="I286" s="68"/>
      <c r="J286" s="105"/>
      <c r="K286" s="105"/>
      <c r="L286" s="95"/>
      <c r="M286" s="82" t="s">
        <v>1126</v>
      </c>
      <c r="N286" s="95">
        <v>2</v>
      </c>
      <c r="O286" s="95">
        <v>1</v>
      </c>
      <c r="P286" s="95">
        <v>0.013</v>
      </c>
      <c r="Q286" s="95">
        <v>0.003</v>
      </c>
      <c r="R286" s="95">
        <v>0.01</v>
      </c>
      <c r="S286" s="95">
        <v>0.055</v>
      </c>
      <c r="T286" s="95">
        <v>0.0138</v>
      </c>
      <c r="U286" s="95">
        <v>0.0412</v>
      </c>
      <c r="V286" s="95" t="s">
        <v>44</v>
      </c>
      <c r="W286" s="64" t="s">
        <v>45</v>
      </c>
      <c r="X286" s="95" t="s">
        <v>1173</v>
      </c>
      <c r="Y286" s="95" t="s">
        <v>1174</v>
      </c>
      <c r="Z286" s="103"/>
    </row>
    <row r="287" s="4" customFormat="1" ht="125" customHeight="1" spans="1:26">
      <c r="A287" s="58"/>
      <c r="B287" s="72" t="s">
        <v>1175</v>
      </c>
      <c r="C287" s="95" t="s">
        <v>38</v>
      </c>
      <c r="D287" s="95" t="s">
        <v>39</v>
      </c>
      <c r="E287" s="95" t="s">
        <v>1176</v>
      </c>
      <c r="F287" s="66" t="s">
        <v>1177</v>
      </c>
      <c r="G287" s="83">
        <v>15</v>
      </c>
      <c r="H287" s="83">
        <v>15</v>
      </c>
      <c r="I287" s="68"/>
      <c r="J287" s="105"/>
      <c r="K287" s="105"/>
      <c r="L287" s="95"/>
      <c r="M287" s="82" t="s">
        <v>1126</v>
      </c>
      <c r="N287" s="95">
        <v>10</v>
      </c>
      <c r="O287" s="95">
        <v>2</v>
      </c>
      <c r="P287" s="95">
        <v>0.2039</v>
      </c>
      <c r="Q287" s="95">
        <v>0.1007</v>
      </c>
      <c r="R287" s="95">
        <v>0.1049</v>
      </c>
      <c r="S287" s="95">
        <v>0.8478</v>
      </c>
      <c r="T287" s="95">
        <v>0.4336</v>
      </c>
      <c r="U287" s="95">
        <v>0.4142</v>
      </c>
      <c r="V287" s="95" t="s">
        <v>44</v>
      </c>
      <c r="W287" s="64" t="s">
        <v>45</v>
      </c>
      <c r="X287" s="95" t="s">
        <v>320</v>
      </c>
      <c r="Y287" s="95" t="s">
        <v>321</v>
      </c>
      <c r="Z287" s="103"/>
    </row>
    <row r="288" s="4" customFormat="1" ht="125" customHeight="1" spans="1:26">
      <c r="A288" s="58"/>
      <c r="B288" s="72" t="s">
        <v>1178</v>
      </c>
      <c r="C288" s="95" t="s">
        <v>38</v>
      </c>
      <c r="D288" s="95" t="s">
        <v>39</v>
      </c>
      <c r="E288" s="95" t="s">
        <v>1179</v>
      </c>
      <c r="F288" s="66" t="s">
        <v>1180</v>
      </c>
      <c r="G288" s="83">
        <v>60</v>
      </c>
      <c r="H288" s="83">
        <v>60</v>
      </c>
      <c r="I288" s="68"/>
      <c r="J288" s="105"/>
      <c r="K288" s="105"/>
      <c r="L288" s="95"/>
      <c r="M288" s="82" t="s">
        <v>1126</v>
      </c>
      <c r="N288" s="95">
        <v>5</v>
      </c>
      <c r="O288" s="95">
        <v>3</v>
      </c>
      <c r="P288" s="95">
        <v>0.1053</v>
      </c>
      <c r="Q288" s="95">
        <v>0.0526</v>
      </c>
      <c r="R288" s="95">
        <v>0.0527</v>
      </c>
      <c r="S288" s="95">
        <v>0.4739</v>
      </c>
      <c r="T288" s="95">
        <v>0.2367</v>
      </c>
      <c r="U288" s="95">
        <v>0.2372</v>
      </c>
      <c r="V288" s="95" t="s">
        <v>44</v>
      </c>
      <c r="W288" s="64" t="s">
        <v>45</v>
      </c>
      <c r="X288" s="95" t="s">
        <v>459</v>
      </c>
      <c r="Y288" s="95" t="s">
        <v>460</v>
      </c>
      <c r="Z288" s="103"/>
    </row>
    <row r="289" s="4" customFormat="1" ht="125" customHeight="1" spans="1:26">
      <c r="A289" s="58"/>
      <c r="B289" s="72" t="s">
        <v>1181</v>
      </c>
      <c r="C289" s="95" t="s">
        <v>38</v>
      </c>
      <c r="D289" s="95" t="s">
        <v>39</v>
      </c>
      <c r="E289" s="95" t="s">
        <v>986</v>
      </c>
      <c r="F289" s="66" t="s">
        <v>1182</v>
      </c>
      <c r="G289" s="83">
        <v>7.5</v>
      </c>
      <c r="H289" s="83">
        <v>7.5</v>
      </c>
      <c r="I289" s="68"/>
      <c r="J289" s="105"/>
      <c r="K289" s="105"/>
      <c r="L289" s="95"/>
      <c r="M289" s="82" t="s">
        <v>1126</v>
      </c>
      <c r="N289" s="95">
        <v>12</v>
      </c>
      <c r="O289" s="95">
        <v>0</v>
      </c>
      <c r="P289" s="95">
        <v>0.1533</v>
      </c>
      <c r="Q289" s="95">
        <v>0.132</v>
      </c>
      <c r="R289" s="95">
        <v>0.0213</v>
      </c>
      <c r="S289" s="95">
        <v>0.6132</v>
      </c>
      <c r="T289" s="95">
        <v>0.528</v>
      </c>
      <c r="U289" s="95">
        <v>0.0852</v>
      </c>
      <c r="V289" s="95" t="s">
        <v>44</v>
      </c>
      <c r="W289" s="64" t="s">
        <v>45</v>
      </c>
      <c r="X289" s="95" t="s">
        <v>1183</v>
      </c>
      <c r="Y289" s="95" t="s">
        <v>1184</v>
      </c>
      <c r="Z289" s="103"/>
    </row>
    <row r="290" s="4" customFormat="1" ht="125" customHeight="1" spans="1:26">
      <c r="A290" s="58"/>
      <c r="B290" s="72" t="s">
        <v>1185</v>
      </c>
      <c r="C290" s="95" t="s">
        <v>38</v>
      </c>
      <c r="D290" s="95" t="s">
        <v>39</v>
      </c>
      <c r="E290" s="95" t="s">
        <v>116</v>
      </c>
      <c r="F290" s="66" t="s">
        <v>1186</v>
      </c>
      <c r="G290" s="83">
        <v>75</v>
      </c>
      <c r="H290" s="83">
        <v>75</v>
      </c>
      <c r="I290" s="68"/>
      <c r="J290" s="105"/>
      <c r="K290" s="105"/>
      <c r="L290" s="95"/>
      <c r="M290" s="82" t="s">
        <v>1126</v>
      </c>
      <c r="N290" s="95">
        <v>13</v>
      </c>
      <c r="O290" s="95">
        <v>5</v>
      </c>
      <c r="P290" s="95">
        <v>0.531</v>
      </c>
      <c r="Q290" s="95">
        <v>0.2157</v>
      </c>
      <c r="R290" s="95">
        <v>0.3153</v>
      </c>
      <c r="S290" s="95">
        <v>2.2352</v>
      </c>
      <c r="T290" s="95">
        <v>0.8906</v>
      </c>
      <c r="U290" s="95">
        <v>1.3446</v>
      </c>
      <c r="V290" s="95" t="s">
        <v>44</v>
      </c>
      <c r="W290" s="64" t="s">
        <v>45</v>
      </c>
      <c r="X290" s="95" t="s">
        <v>310</v>
      </c>
      <c r="Y290" s="95" t="s">
        <v>311</v>
      </c>
      <c r="Z290" s="103"/>
    </row>
    <row r="291" s="6" customFormat="1" ht="107" customHeight="1" spans="1:26">
      <c r="A291" s="58">
        <v>30</v>
      </c>
      <c r="B291" s="59" t="s">
        <v>1187</v>
      </c>
      <c r="C291" s="60" t="s">
        <v>38</v>
      </c>
      <c r="D291" s="60" t="s">
        <v>39</v>
      </c>
      <c r="E291" s="58" t="s">
        <v>1188</v>
      </c>
      <c r="F291" s="61" t="s">
        <v>1189</v>
      </c>
      <c r="G291" s="80">
        <f>SUM(H291:K291)</f>
        <v>20</v>
      </c>
      <c r="H291" s="80">
        <v>20</v>
      </c>
      <c r="I291" s="106">
        <v>0</v>
      </c>
      <c r="J291" s="106">
        <v>0</v>
      </c>
      <c r="K291" s="106">
        <v>0</v>
      </c>
      <c r="L291" s="60" t="s">
        <v>143</v>
      </c>
      <c r="M291" s="107" t="s">
        <v>1190</v>
      </c>
      <c r="N291" s="108">
        <v>2</v>
      </c>
      <c r="O291" s="108">
        <v>4</v>
      </c>
      <c r="P291" s="108">
        <v>0.001</v>
      </c>
      <c r="Q291" s="108">
        <v>0.0005</v>
      </c>
      <c r="R291" s="108">
        <v>0.0005</v>
      </c>
      <c r="S291" s="108">
        <v>0.0043</v>
      </c>
      <c r="T291" s="108">
        <v>0.0021</v>
      </c>
      <c r="U291" s="108">
        <v>0.0022</v>
      </c>
      <c r="V291" s="60" t="s">
        <v>44</v>
      </c>
      <c r="W291" s="58" t="s">
        <v>45</v>
      </c>
      <c r="X291" s="108" t="s">
        <v>1191</v>
      </c>
      <c r="Y291" s="108" t="s">
        <v>1192</v>
      </c>
      <c r="Z291" s="109" t="s">
        <v>1193</v>
      </c>
    </row>
    <row r="292" s="3" customFormat="1" ht="39" customHeight="1" spans="1:26">
      <c r="A292" s="53" t="s">
        <v>1194</v>
      </c>
      <c r="B292" s="54"/>
      <c r="C292" s="55"/>
      <c r="D292" s="55"/>
      <c r="E292" s="56"/>
      <c r="F292" s="79"/>
      <c r="G292" s="80">
        <f>SUM(H292:K292)</f>
        <v>1140</v>
      </c>
      <c r="H292" s="80">
        <f>SUM(H293,H294)</f>
        <v>1140</v>
      </c>
      <c r="I292" s="80">
        <f>SUM(I293,I294)</f>
        <v>0</v>
      </c>
      <c r="J292" s="80">
        <f>SUM(J293,J294)</f>
        <v>0</v>
      </c>
      <c r="K292" s="80">
        <f>SUM(K293,K294)</f>
        <v>0</v>
      </c>
      <c r="L292" s="91"/>
      <c r="M292" s="92"/>
      <c r="N292" s="91"/>
      <c r="O292" s="91"/>
      <c r="P292" s="91"/>
      <c r="Q292" s="91"/>
      <c r="R292" s="91"/>
      <c r="S292" s="91"/>
      <c r="T292" s="91"/>
      <c r="U292" s="91"/>
      <c r="V292" s="91"/>
      <c r="W292" s="91"/>
      <c r="X292" s="91"/>
      <c r="Y292" s="91"/>
      <c r="Z292" s="91"/>
    </row>
    <row r="293" s="4" customFormat="1" ht="69" customHeight="1" spans="1:26">
      <c r="A293" s="58">
        <v>31</v>
      </c>
      <c r="B293" s="59" t="s">
        <v>1195</v>
      </c>
      <c r="C293" s="60" t="s">
        <v>38</v>
      </c>
      <c r="D293" s="60" t="s">
        <v>39</v>
      </c>
      <c r="E293" s="60" t="s">
        <v>1196</v>
      </c>
      <c r="F293" s="61" t="s">
        <v>1197</v>
      </c>
      <c r="G293" s="81">
        <f>SUM(H293:K293)</f>
        <v>40</v>
      </c>
      <c r="H293" s="81">
        <v>40</v>
      </c>
      <c r="I293" s="63">
        <v>0</v>
      </c>
      <c r="J293" s="93">
        <v>0</v>
      </c>
      <c r="K293" s="93">
        <v>0</v>
      </c>
      <c r="L293" s="60" t="s">
        <v>143</v>
      </c>
      <c r="M293" s="94" t="s">
        <v>1198</v>
      </c>
      <c r="N293" s="60" t="s">
        <v>751</v>
      </c>
      <c r="O293" s="60" t="s">
        <v>751</v>
      </c>
      <c r="P293" s="60" t="s">
        <v>751</v>
      </c>
      <c r="Q293" s="60" t="s">
        <v>751</v>
      </c>
      <c r="R293" s="60" t="s">
        <v>751</v>
      </c>
      <c r="S293" s="60" t="s">
        <v>751</v>
      </c>
      <c r="T293" s="60" t="s">
        <v>751</v>
      </c>
      <c r="U293" s="60" t="s">
        <v>751</v>
      </c>
      <c r="V293" s="60" t="s">
        <v>44</v>
      </c>
      <c r="W293" s="58" t="s">
        <v>45</v>
      </c>
      <c r="X293" s="60" t="s">
        <v>1191</v>
      </c>
      <c r="Y293" s="108" t="s">
        <v>1192</v>
      </c>
      <c r="Z293" s="103" t="s">
        <v>1199</v>
      </c>
    </row>
    <row r="294" s="6" customFormat="1" ht="105" customHeight="1" spans="1:26">
      <c r="A294" s="58">
        <v>32</v>
      </c>
      <c r="B294" s="59" t="s">
        <v>1200</v>
      </c>
      <c r="C294" s="58" t="s">
        <v>38</v>
      </c>
      <c r="D294" s="58" t="s">
        <v>39</v>
      </c>
      <c r="E294" s="58" t="s">
        <v>40</v>
      </c>
      <c r="F294" s="61" t="s">
        <v>1201</v>
      </c>
      <c r="G294" s="81">
        <f>SUM(H294:K294)</f>
        <v>1100</v>
      </c>
      <c r="H294" s="81">
        <f>SUM(H295:H312)</f>
        <v>1100</v>
      </c>
      <c r="I294" s="63">
        <v>0</v>
      </c>
      <c r="J294" s="93">
        <v>0</v>
      </c>
      <c r="K294" s="93">
        <v>0</v>
      </c>
      <c r="L294" s="60" t="s">
        <v>143</v>
      </c>
      <c r="M294" s="94" t="s">
        <v>1202</v>
      </c>
      <c r="N294" s="60">
        <f>SUM(N295:N312)</f>
        <v>32</v>
      </c>
      <c r="O294" s="60">
        <f t="shared" ref="O294:U294" si="4">SUM(O295:O312)</f>
        <v>73</v>
      </c>
      <c r="P294" s="60">
        <f t="shared" si="4"/>
        <v>0.0293</v>
      </c>
      <c r="Q294" s="60">
        <f t="shared" si="4"/>
        <v>0.0105</v>
      </c>
      <c r="R294" s="60">
        <f t="shared" si="4"/>
        <v>0.0188</v>
      </c>
      <c r="S294" s="60">
        <f t="shared" si="4"/>
        <v>0.1226</v>
      </c>
      <c r="T294" s="60">
        <f t="shared" si="4"/>
        <v>0.0447</v>
      </c>
      <c r="U294" s="60">
        <f t="shared" si="4"/>
        <v>0.0779</v>
      </c>
      <c r="V294" s="60" t="s">
        <v>44</v>
      </c>
      <c r="W294" s="58" t="s">
        <v>45</v>
      </c>
      <c r="X294" s="60" t="s">
        <v>1191</v>
      </c>
      <c r="Y294" s="108" t="s">
        <v>1192</v>
      </c>
      <c r="Z294" s="103" t="s">
        <v>1203</v>
      </c>
    </row>
    <row r="295" s="3" customFormat="1" ht="101" customHeight="1" spans="1:26">
      <c r="A295" s="71"/>
      <c r="B295" s="72" t="s">
        <v>1204</v>
      </c>
      <c r="C295" s="64" t="s">
        <v>38</v>
      </c>
      <c r="D295" s="64" t="s">
        <v>39</v>
      </c>
      <c r="E295" s="64" t="s">
        <v>1205</v>
      </c>
      <c r="F295" s="82" t="s">
        <v>1206</v>
      </c>
      <c r="G295" s="83">
        <v>5</v>
      </c>
      <c r="H295" s="83">
        <v>5</v>
      </c>
      <c r="I295" s="83"/>
      <c r="J295" s="83"/>
      <c r="K295" s="83"/>
      <c r="L295" s="95"/>
      <c r="M295" s="82" t="s">
        <v>1202</v>
      </c>
      <c r="N295" s="95">
        <v>0</v>
      </c>
      <c r="O295" s="95">
        <v>1</v>
      </c>
      <c r="P295" s="95">
        <v>0.0003</v>
      </c>
      <c r="Q295" s="95">
        <v>0.0001</v>
      </c>
      <c r="R295" s="95">
        <v>0.0002</v>
      </c>
      <c r="S295" s="95">
        <v>0.0015</v>
      </c>
      <c r="T295" s="95">
        <v>0.0005</v>
      </c>
      <c r="U295" s="95">
        <v>0.001</v>
      </c>
      <c r="V295" s="95" t="s">
        <v>44</v>
      </c>
      <c r="W295" s="95" t="s">
        <v>45</v>
      </c>
      <c r="X295" s="95" t="s">
        <v>1191</v>
      </c>
      <c r="Y295" s="95" t="s">
        <v>1192</v>
      </c>
      <c r="Z295" s="91"/>
    </row>
    <row r="296" s="3" customFormat="1" ht="101" customHeight="1" spans="1:26">
      <c r="A296" s="71"/>
      <c r="B296" s="72" t="s">
        <v>1207</v>
      </c>
      <c r="C296" s="64" t="s">
        <v>38</v>
      </c>
      <c r="D296" s="64" t="s">
        <v>39</v>
      </c>
      <c r="E296" s="64" t="s">
        <v>1208</v>
      </c>
      <c r="F296" s="82" t="s">
        <v>1206</v>
      </c>
      <c r="G296" s="83">
        <v>80</v>
      </c>
      <c r="H296" s="83">
        <v>80</v>
      </c>
      <c r="I296" s="83"/>
      <c r="J296" s="83"/>
      <c r="K296" s="83"/>
      <c r="L296" s="95"/>
      <c r="M296" s="82" t="s">
        <v>1202</v>
      </c>
      <c r="N296" s="95">
        <v>3</v>
      </c>
      <c r="O296" s="95">
        <v>6</v>
      </c>
      <c r="P296" s="95">
        <v>0.0032</v>
      </c>
      <c r="Q296" s="95">
        <v>0.0012</v>
      </c>
      <c r="R296" s="95">
        <v>0.002</v>
      </c>
      <c r="S296" s="95">
        <v>0.0131</v>
      </c>
      <c r="T296" s="95">
        <v>0.005</v>
      </c>
      <c r="U296" s="95">
        <v>0.0081</v>
      </c>
      <c r="V296" s="95" t="s">
        <v>44</v>
      </c>
      <c r="W296" s="95" t="s">
        <v>45</v>
      </c>
      <c r="X296" s="95" t="s">
        <v>1191</v>
      </c>
      <c r="Y296" s="95" t="s">
        <v>1192</v>
      </c>
      <c r="Z296" s="91"/>
    </row>
    <row r="297" s="3" customFormat="1" ht="98" customHeight="1" spans="1:26">
      <c r="A297" s="71"/>
      <c r="B297" s="72" t="s">
        <v>1209</v>
      </c>
      <c r="C297" s="64" t="s">
        <v>38</v>
      </c>
      <c r="D297" s="64" t="s">
        <v>39</v>
      </c>
      <c r="E297" s="64" t="s">
        <v>1210</v>
      </c>
      <c r="F297" s="82" t="s">
        <v>1206</v>
      </c>
      <c r="G297" s="83">
        <v>80</v>
      </c>
      <c r="H297" s="83">
        <v>80</v>
      </c>
      <c r="I297" s="83"/>
      <c r="J297" s="83"/>
      <c r="K297" s="83"/>
      <c r="L297" s="95"/>
      <c r="M297" s="82" t="s">
        <v>1202</v>
      </c>
      <c r="N297" s="95">
        <v>2</v>
      </c>
      <c r="O297" s="95">
        <v>6</v>
      </c>
      <c r="P297" s="95">
        <v>0.002</v>
      </c>
      <c r="Q297" s="95">
        <v>0.0006</v>
      </c>
      <c r="R297" s="95">
        <v>0.0014</v>
      </c>
      <c r="S297" s="95">
        <v>0.0083</v>
      </c>
      <c r="T297" s="95">
        <v>0.0025</v>
      </c>
      <c r="U297" s="95">
        <v>0.0058</v>
      </c>
      <c r="V297" s="95" t="s">
        <v>44</v>
      </c>
      <c r="W297" s="95" t="s">
        <v>45</v>
      </c>
      <c r="X297" s="95" t="s">
        <v>1191</v>
      </c>
      <c r="Y297" s="95" t="s">
        <v>1192</v>
      </c>
      <c r="Z297" s="91"/>
    </row>
    <row r="298" s="3" customFormat="1" ht="100" customHeight="1" spans="1:26">
      <c r="A298" s="71"/>
      <c r="B298" s="72" t="s">
        <v>1211</v>
      </c>
      <c r="C298" s="64" t="s">
        <v>38</v>
      </c>
      <c r="D298" s="64" t="s">
        <v>39</v>
      </c>
      <c r="E298" s="64" t="s">
        <v>1212</v>
      </c>
      <c r="F298" s="82" t="s">
        <v>1206</v>
      </c>
      <c r="G298" s="83">
        <v>70</v>
      </c>
      <c r="H298" s="83">
        <v>70</v>
      </c>
      <c r="I298" s="83"/>
      <c r="J298" s="83"/>
      <c r="K298" s="83"/>
      <c r="L298" s="95"/>
      <c r="M298" s="82" t="s">
        <v>1202</v>
      </c>
      <c r="N298" s="95">
        <v>2</v>
      </c>
      <c r="O298" s="95">
        <v>6</v>
      </c>
      <c r="P298" s="95">
        <v>0.002</v>
      </c>
      <c r="Q298" s="95">
        <v>0.0004</v>
      </c>
      <c r="R298" s="95">
        <v>0.0016</v>
      </c>
      <c r="S298" s="95">
        <v>0.0083</v>
      </c>
      <c r="T298" s="95">
        <v>0.0018</v>
      </c>
      <c r="U298" s="95">
        <v>0.0065</v>
      </c>
      <c r="V298" s="95" t="s">
        <v>44</v>
      </c>
      <c r="W298" s="95" t="s">
        <v>45</v>
      </c>
      <c r="X298" s="95" t="s">
        <v>1191</v>
      </c>
      <c r="Y298" s="95" t="s">
        <v>1192</v>
      </c>
      <c r="Z298" s="91"/>
    </row>
    <row r="299" s="3" customFormat="1" ht="100" customHeight="1" spans="1:26">
      <c r="A299" s="71"/>
      <c r="B299" s="72" t="s">
        <v>1213</v>
      </c>
      <c r="C299" s="64" t="s">
        <v>38</v>
      </c>
      <c r="D299" s="64" t="s">
        <v>39</v>
      </c>
      <c r="E299" s="64" t="s">
        <v>1214</v>
      </c>
      <c r="F299" s="82" t="s">
        <v>1206</v>
      </c>
      <c r="G299" s="83">
        <v>90</v>
      </c>
      <c r="H299" s="83">
        <v>90</v>
      </c>
      <c r="I299" s="83"/>
      <c r="J299" s="83"/>
      <c r="K299" s="83"/>
      <c r="L299" s="95"/>
      <c r="M299" s="82" t="s">
        <v>1202</v>
      </c>
      <c r="N299" s="95">
        <v>2</v>
      </c>
      <c r="O299" s="95">
        <v>5</v>
      </c>
      <c r="P299" s="95">
        <v>0.0022</v>
      </c>
      <c r="Q299" s="95">
        <v>0.0006</v>
      </c>
      <c r="R299" s="95">
        <v>0.0016</v>
      </c>
      <c r="S299" s="95">
        <v>0.0091</v>
      </c>
      <c r="T299" s="95">
        <v>0.0025</v>
      </c>
      <c r="U299" s="95">
        <v>0.0066</v>
      </c>
      <c r="V299" s="95" t="s">
        <v>44</v>
      </c>
      <c r="W299" s="95" t="s">
        <v>45</v>
      </c>
      <c r="X299" s="95" t="s">
        <v>1191</v>
      </c>
      <c r="Y299" s="95" t="s">
        <v>1192</v>
      </c>
      <c r="Z299" s="91"/>
    </row>
    <row r="300" s="3" customFormat="1" ht="105" customHeight="1" spans="1:26">
      <c r="A300" s="71"/>
      <c r="B300" s="72" t="s">
        <v>1215</v>
      </c>
      <c r="C300" s="64" t="s">
        <v>38</v>
      </c>
      <c r="D300" s="64" t="s">
        <v>39</v>
      </c>
      <c r="E300" s="64" t="s">
        <v>1216</v>
      </c>
      <c r="F300" s="82" t="s">
        <v>1206</v>
      </c>
      <c r="G300" s="83">
        <v>55</v>
      </c>
      <c r="H300" s="83">
        <v>55</v>
      </c>
      <c r="I300" s="83"/>
      <c r="J300" s="83"/>
      <c r="K300" s="83"/>
      <c r="L300" s="95"/>
      <c r="M300" s="82" t="s">
        <v>1202</v>
      </c>
      <c r="N300" s="95">
        <v>1</v>
      </c>
      <c r="O300" s="95">
        <v>4</v>
      </c>
      <c r="P300" s="95">
        <v>0.0012</v>
      </c>
      <c r="Q300" s="95">
        <v>0.0004</v>
      </c>
      <c r="R300" s="95">
        <v>0.0008</v>
      </c>
      <c r="S300" s="95">
        <v>0.0051</v>
      </c>
      <c r="T300" s="95">
        <v>0.0018</v>
      </c>
      <c r="U300" s="95">
        <v>0.0033</v>
      </c>
      <c r="V300" s="95" t="s">
        <v>44</v>
      </c>
      <c r="W300" s="95" t="s">
        <v>45</v>
      </c>
      <c r="X300" s="95" t="s">
        <v>1191</v>
      </c>
      <c r="Y300" s="95" t="s">
        <v>1192</v>
      </c>
      <c r="Z300" s="91"/>
    </row>
    <row r="301" s="3" customFormat="1" ht="99" customHeight="1" spans="1:26">
      <c r="A301" s="71"/>
      <c r="B301" s="72" t="s">
        <v>1217</v>
      </c>
      <c r="C301" s="64" t="s">
        <v>38</v>
      </c>
      <c r="D301" s="64" t="s">
        <v>39</v>
      </c>
      <c r="E301" s="64" t="s">
        <v>1218</v>
      </c>
      <c r="F301" s="82" t="s">
        <v>1206</v>
      </c>
      <c r="G301" s="83">
        <v>45</v>
      </c>
      <c r="H301" s="83">
        <v>45</v>
      </c>
      <c r="I301" s="83"/>
      <c r="J301" s="83"/>
      <c r="K301" s="83"/>
      <c r="L301" s="95"/>
      <c r="M301" s="82" t="s">
        <v>1202</v>
      </c>
      <c r="N301" s="95">
        <v>1</v>
      </c>
      <c r="O301" s="95">
        <v>4</v>
      </c>
      <c r="P301" s="95">
        <v>0.0012</v>
      </c>
      <c r="Q301" s="95">
        <v>0.0004</v>
      </c>
      <c r="R301" s="95">
        <v>0.0008</v>
      </c>
      <c r="S301" s="95">
        <v>0.0051</v>
      </c>
      <c r="T301" s="95">
        <v>0.0017</v>
      </c>
      <c r="U301" s="95">
        <v>0.0034</v>
      </c>
      <c r="V301" s="95" t="s">
        <v>44</v>
      </c>
      <c r="W301" s="95" t="s">
        <v>45</v>
      </c>
      <c r="X301" s="95" t="s">
        <v>1191</v>
      </c>
      <c r="Y301" s="95" t="s">
        <v>1192</v>
      </c>
      <c r="Z301" s="91"/>
    </row>
    <row r="302" s="3" customFormat="1" ht="102" customHeight="1" spans="1:26">
      <c r="A302" s="71"/>
      <c r="B302" s="72" t="s">
        <v>1219</v>
      </c>
      <c r="C302" s="64" t="s">
        <v>38</v>
      </c>
      <c r="D302" s="64" t="s">
        <v>39</v>
      </c>
      <c r="E302" s="64" t="s">
        <v>1220</v>
      </c>
      <c r="F302" s="82" t="s">
        <v>1206</v>
      </c>
      <c r="G302" s="83">
        <v>50</v>
      </c>
      <c r="H302" s="83">
        <v>50</v>
      </c>
      <c r="I302" s="83"/>
      <c r="J302" s="83"/>
      <c r="K302" s="83"/>
      <c r="L302" s="95"/>
      <c r="M302" s="82" t="s">
        <v>1202</v>
      </c>
      <c r="N302" s="95">
        <v>1</v>
      </c>
      <c r="O302" s="95">
        <v>3</v>
      </c>
      <c r="P302" s="95">
        <v>0.0008</v>
      </c>
      <c r="Q302" s="95">
        <v>0.0002</v>
      </c>
      <c r="R302" s="95">
        <v>0.0006</v>
      </c>
      <c r="S302" s="95">
        <v>0.0035</v>
      </c>
      <c r="T302" s="95">
        <v>0.001</v>
      </c>
      <c r="U302" s="95">
        <v>0.0025</v>
      </c>
      <c r="V302" s="95" t="s">
        <v>44</v>
      </c>
      <c r="W302" s="95" t="s">
        <v>45</v>
      </c>
      <c r="X302" s="95" t="s">
        <v>1191</v>
      </c>
      <c r="Y302" s="95" t="s">
        <v>1192</v>
      </c>
      <c r="Z302" s="91"/>
    </row>
    <row r="303" s="3" customFormat="1" ht="119" customHeight="1" spans="1:26">
      <c r="A303" s="71"/>
      <c r="B303" s="72" t="s">
        <v>1221</v>
      </c>
      <c r="C303" s="64" t="s">
        <v>38</v>
      </c>
      <c r="D303" s="64" t="s">
        <v>39</v>
      </c>
      <c r="E303" s="64" t="s">
        <v>1084</v>
      </c>
      <c r="F303" s="82" t="s">
        <v>1206</v>
      </c>
      <c r="G303" s="83">
        <v>80</v>
      </c>
      <c r="H303" s="83">
        <v>80</v>
      </c>
      <c r="I303" s="83"/>
      <c r="J303" s="83"/>
      <c r="K303" s="83"/>
      <c r="L303" s="95"/>
      <c r="M303" s="82" t="s">
        <v>1202</v>
      </c>
      <c r="N303" s="95">
        <v>3</v>
      </c>
      <c r="O303" s="95">
        <v>6</v>
      </c>
      <c r="P303" s="95">
        <v>0.0034</v>
      </c>
      <c r="Q303" s="95">
        <v>0.001</v>
      </c>
      <c r="R303" s="95">
        <v>0.0024</v>
      </c>
      <c r="S303" s="95">
        <v>0.0139</v>
      </c>
      <c r="T303" s="95">
        <v>0.0041</v>
      </c>
      <c r="U303" s="95">
        <v>0.0098</v>
      </c>
      <c r="V303" s="95" t="s">
        <v>44</v>
      </c>
      <c r="W303" s="95" t="s">
        <v>45</v>
      </c>
      <c r="X303" s="95" t="s">
        <v>1191</v>
      </c>
      <c r="Y303" s="95" t="s">
        <v>1192</v>
      </c>
      <c r="Z303" s="91"/>
    </row>
    <row r="304" s="3" customFormat="1" ht="99" customHeight="1" spans="1:26">
      <c r="A304" s="71"/>
      <c r="B304" s="72" t="s">
        <v>1222</v>
      </c>
      <c r="C304" s="64" t="s">
        <v>38</v>
      </c>
      <c r="D304" s="64" t="s">
        <v>39</v>
      </c>
      <c r="E304" s="64" t="s">
        <v>1223</v>
      </c>
      <c r="F304" s="82" t="s">
        <v>1206</v>
      </c>
      <c r="G304" s="83">
        <v>20</v>
      </c>
      <c r="H304" s="83">
        <v>20</v>
      </c>
      <c r="I304" s="83"/>
      <c r="J304" s="83"/>
      <c r="K304" s="83"/>
      <c r="L304" s="95"/>
      <c r="M304" s="82" t="s">
        <v>1202</v>
      </c>
      <c r="N304" s="95">
        <v>1</v>
      </c>
      <c r="O304" s="95">
        <v>0</v>
      </c>
      <c r="P304" s="95">
        <v>0.0004</v>
      </c>
      <c r="Q304" s="95">
        <v>0.0002</v>
      </c>
      <c r="R304" s="95">
        <v>0.0002</v>
      </c>
      <c r="S304" s="95">
        <v>0.0019</v>
      </c>
      <c r="T304" s="95">
        <v>0.001</v>
      </c>
      <c r="U304" s="95">
        <v>0.0009</v>
      </c>
      <c r="V304" s="95" t="s">
        <v>44</v>
      </c>
      <c r="W304" s="95" t="s">
        <v>45</v>
      </c>
      <c r="X304" s="95" t="s">
        <v>1191</v>
      </c>
      <c r="Y304" s="95" t="s">
        <v>1192</v>
      </c>
      <c r="Z304" s="91"/>
    </row>
    <row r="305" s="3" customFormat="1" ht="98" customHeight="1" spans="1:26">
      <c r="A305" s="71"/>
      <c r="B305" s="72" t="s">
        <v>1224</v>
      </c>
      <c r="C305" s="64" t="s">
        <v>38</v>
      </c>
      <c r="D305" s="64" t="s">
        <v>39</v>
      </c>
      <c r="E305" s="64" t="s">
        <v>1225</v>
      </c>
      <c r="F305" s="82" t="s">
        <v>1206</v>
      </c>
      <c r="G305" s="83">
        <v>70</v>
      </c>
      <c r="H305" s="83">
        <v>70</v>
      </c>
      <c r="I305" s="83"/>
      <c r="J305" s="83"/>
      <c r="K305" s="83"/>
      <c r="L305" s="95"/>
      <c r="M305" s="82" t="s">
        <v>1202</v>
      </c>
      <c r="N305" s="95">
        <v>2</v>
      </c>
      <c r="O305" s="95">
        <v>4</v>
      </c>
      <c r="P305" s="95">
        <v>0.0014</v>
      </c>
      <c r="Q305" s="95">
        <v>0.0006</v>
      </c>
      <c r="R305" s="95">
        <v>0.0008</v>
      </c>
      <c r="S305" s="95">
        <v>0.0059</v>
      </c>
      <c r="T305" s="95">
        <v>0.0025</v>
      </c>
      <c r="U305" s="95">
        <v>0.0034</v>
      </c>
      <c r="V305" s="95" t="s">
        <v>44</v>
      </c>
      <c r="W305" s="95" t="s">
        <v>45</v>
      </c>
      <c r="X305" s="95" t="s">
        <v>1191</v>
      </c>
      <c r="Y305" s="95" t="s">
        <v>1192</v>
      </c>
      <c r="Z305" s="91"/>
    </row>
    <row r="306" s="3" customFormat="1" ht="104" customHeight="1" spans="1:26">
      <c r="A306" s="71"/>
      <c r="B306" s="72" t="s">
        <v>1226</v>
      </c>
      <c r="C306" s="64" t="s">
        <v>38</v>
      </c>
      <c r="D306" s="64" t="s">
        <v>39</v>
      </c>
      <c r="E306" s="64" t="s">
        <v>1227</v>
      </c>
      <c r="F306" s="82" t="s">
        <v>1206</v>
      </c>
      <c r="G306" s="83">
        <v>40</v>
      </c>
      <c r="H306" s="83">
        <v>40</v>
      </c>
      <c r="I306" s="83"/>
      <c r="J306" s="83"/>
      <c r="K306" s="83"/>
      <c r="L306" s="95"/>
      <c r="M306" s="82" t="s">
        <v>1202</v>
      </c>
      <c r="N306" s="95">
        <v>1</v>
      </c>
      <c r="O306" s="95">
        <v>0</v>
      </c>
      <c r="P306" s="95">
        <v>0.0008</v>
      </c>
      <c r="Q306" s="95">
        <v>0.0002</v>
      </c>
      <c r="R306" s="95">
        <v>0.0006</v>
      </c>
      <c r="S306" s="95">
        <v>0.0035</v>
      </c>
      <c r="T306" s="95">
        <v>0.001</v>
      </c>
      <c r="U306" s="95">
        <v>0.0025</v>
      </c>
      <c r="V306" s="95" t="s">
        <v>44</v>
      </c>
      <c r="W306" s="95" t="s">
        <v>45</v>
      </c>
      <c r="X306" s="95" t="s">
        <v>1191</v>
      </c>
      <c r="Y306" s="95" t="s">
        <v>1192</v>
      </c>
      <c r="Z306" s="91"/>
    </row>
    <row r="307" s="3" customFormat="1" ht="103" customHeight="1" spans="1:26">
      <c r="A307" s="71"/>
      <c r="B307" s="72" t="s">
        <v>1228</v>
      </c>
      <c r="C307" s="64" t="s">
        <v>38</v>
      </c>
      <c r="D307" s="64" t="s">
        <v>39</v>
      </c>
      <c r="E307" s="64" t="s">
        <v>1229</v>
      </c>
      <c r="F307" s="82" t="s">
        <v>1230</v>
      </c>
      <c r="G307" s="83">
        <v>60</v>
      </c>
      <c r="H307" s="83">
        <v>60</v>
      </c>
      <c r="I307" s="83"/>
      <c r="J307" s="83"/>
      <c r="K307" s="83"/>
      <c r="L307" s="95"/>
      <c r="M307" s="82" t="s">
        <v>1202</v>
      </c>
      <c r="N307" s="95">
        <v>2</v>
      </c>
      <c r="O307" s="95">
        <v>4</v>
      </c>
      <c r="P307" s="95">
        <v>0.0014</v>
      </c>
      <c r="Q307" s="95">
        <v>0.0005</v>
      </c>
      <c r="R307" s="95">
        <v>0.0009</v>
      </c>
      <c r="S307" s="95">
        <v>0.0059</v>
      </c>
      <c r="T307" s="95">
        <v>0.0021</v>
      </c>
      <c r="U307" s="95">
        <v>0.0038</v>
      </c>
      <c r="V307" s="95" t="s">
        <v>44</v>
      </c>
      <c r="W307" s="95" t="s">
        <v>45</v>
      </c>
      <c r="X307" s="95" t="s">
        <v>1191</v>
      </c>
      <c r="Y307" s="95" t="s">
        <v>1192</v>
      </c>
      <c r="Z307" s="91"/>
    </row>
    <row r="308" s="3" customFormat="1" ht="114" customHeight="1" spans="1:26">
      <c r="A308" s="71"/>
      <c r="B308" s="72" t="s">
        <v>1231</v>
      </c>
      <c r="C308" s="64" t="s">
        <v>38</v>
      </c>
      <c r="D308" s="64" t="s">
        <v>39</v>
      </c>
      <c r="E308" s="64" t="s">
        <v>1232</v>
      </c>
      <c r="F308" s="82" t="s">
        <v>1206</v>
      </c>
      <c r="G308" s="83">
        <v>90</v>
      </c>
      <c r="H308" s="83">
        <v>90</v>
      </c>
      <c r="I308" s="83"/>
      <c r="J308" s="83"/>
      <c r="K308" s="83"/>
      <c r="L308" s="95"/>
      <c r="M308" s="82" t="s">
        <v>1202</v>
      </c>
      <c r="N308" s="95">
        <v>2</v>
      </c>
      <c r="O308" s="95">
        <v>5</v>
      </c>
      <c r="P308" s="95">
        <v>0.0026</v>
      </c>
      <c r="Q308" s="95">
        <v>0.0012</v>
      </c>
      <c r="R308" s="95">
        <v>0.0014</v>
      </c>
      <c r="S308" s="95">
        <v>0.0107</v>
      </c>
      <c r="T308" s="95">
        <v>0.005</v>
      </c>
      <c r="U308" s="95">
        <v>0.0057</v>
      </c>
      <c r="V308" s="95" t="s">
        <v>44</v>
      </c>
      <c r="W308" s="95" t="s">
        <v>45</v>
      </c>
      <c r="X308" s="95" t="s">
        <v>1191</v>
      </c>
      <c r="Y308" s="95" t="s">
        <v>1192</v>
      </c>
      <c r="Z308" s="91"/>
    </row>
    <row r="309" s="3" customFormat="1" ht="103" customHeight="1" spans="1:26">
      <c r="A309" s="71"/>
      <c r="B309" s="72" t="s">
        <v>1233</v>
      </c>
      <c r="C309" s="64" t="s">
        <v>38</v>
      </c>
      <c r="D309" s="64" t="s">
        <v>39</v>
      </c>
      <c r="E309" s="64" t="s">
        <v>1234</v>
      </c>
      <c r="F309" s="82" t="s">
        <v>1206</v>
      </c>
      <c r="G309" s="83">
        <v>60</v>
      </c>
      <c r="H309" s="83">
        <v>60</v>
      </c>
      <c r="I309" s="83"/>
      <c r="J309" s="83"/>
      <c r="K309" s="83"/>
      <c r="L309" s="95"/>
      <c r="M309" s="82" t="s">
        <v>1202</v>
      </c>
      <c r="N309" s="95">
        <v>2</v>
      </c>
      <c r="O309" s="95">
        <v>4</v>
      </c>
      <c r="P309" s="95">
        <v>0.0012</v>
      </c>
      <c r="Q309" s="95">
        <v>0.0006</v>
      </c>
      <c r="R309" s="95">
        <v>0.0006</v>
      </c>
      <c r="S309" s="95">
        <v>0.0051</v>
      </c>
      <c r="T309" s="95">
        <v>0.0025</v>
      </c>
      <c r="U309" s="95">
        <v>0.0026</v>
      </c>
      <c r="V309" s="95" t="s">
        <v>44</v>
      </c>
      <c r="W309" s="95" t="s">
        <v>45</v>
      </c>
      <c r="X309" s="95" t="s">
        <v>1191</v>
      </c>
      <c r="Y309" s="95" t="s">
        <v>1192</v>
      </c>
      <c r="Z309" s="91"/>
    </row>
    <row r="310" s="3" customFormat="1" ht="105" customHeight="1" spans="1:26">
      <c r="A310" s="71"/>
      <c r="B310" s="72" t="s">
        <v>1235</v>
      </c>
      <c r="C310" s="64" t="s">
        <v>38</v>
      </c>
      <c r="D310" s="64" t="s">
        <v>39</v>
      </c>
      <c r="E310" s="64" t="s">
        <v>1236</v>
      </c>
      <c r="F310" s="82" t="s">
        <v>1230</v>
      </c>
      <c r="G310" s="83">
        <v>90</v>
      </c>
      <c r="H310" s="83">
        <v>90</v>
      </c>
      <c r="I310" s="83"/>
      <c r="J310" s="83"/>
      <c r="K310" s="83"/>
      <c r="L310" s="95"/>
      <c r="M310" s="82" t="s">
        <v>1202</v>
      </c>
      <c r="N310" s="95">
        <v>2</v>
      </c>
      <c r="O310" s="95">
        <v>5</v>
      </c>
      <c r="P310" s="95">
        <v>0.0014</v>
      </c>
      <c r="Q310" s="95">
        <v>0.0007</v>
      </c>
      <c r="R310" s="95">
        <v>0.0007</v>
      </c>
      <c r="S310" s="95">
        <v>0.0059</v>
      </c>
      <c r="T310" s="95">
        <v>0.003</v>
      </c>
      <c r="U310" s="95">
        <v>0.0029</v>
      </c>
      <c r="V310" s="95" t="s">
        <v>44</v>
      </c>
      <c r="W310" s="95" t="s">
        <v>45</v>
      </c>
      <c r="X310" s="95" t="s">
        <v>1191</v>
      </c>
      <c r="Y310" s="95" t="s">
        <v>1192</v>
      </c>
      <c r="Z310" s="91"/>
    </row>
    <row r="311" s="3" customFormat="1" ht="105" customHeight="1" spans="1:26">
      <c r="A311" s="71"/>
      <c r="B311" s="72" t="s">
        <v>1237</v>
      </c>
      <c r="C311" s="64" t="s">
        <v>38</v>
      </c>
      <c r="D311" s="64" t="s">
        <v>39</v>
      </c>
      <c r="E311" s="64" t="s">
        <v>1238</v>
      </c>
      <c r="F311" s="82" t="s">
        <v>1230</v>
      </c>
      <c r="G311" s="83">
        <v>65</v>
      </c>
      <c r="H311" s="83">
        <v>65</v>
      </c>
      <c r="I311" s="83"/>
      <c r="J311" s="83"/>
      <c r="K311" s="83"/>
      <c r="L311" s="95"/>
      <c r="M311" s="82" t="s">
        <v>1202</v>
      </c>
      <c r="N311" s="95">
        <v>3</v>
      </c>
      <c r="O311" s="95">
        <v>6</v>
      </c>
      <c r="P311" s="95">
        <v>0.0026</v>
      </c>
      <c r="Q311" s="95">
        <v>0.0012</v>
      </c>
      <c r="R311" s="95">
        <v>0.0014</v>
      </c>
      <c r="S311" s="95">
        <v>0.0107</v>
      </c>
      <c r="T311" s="95">
        <v>0.0049</v>
      </c>
      <c r="U311" s="95">
        <v>0.0058</v>
      </c>
      <c r="V311" s="95" t="s">
        <v>44</v>
      </c>
      <c r="W311" s="95" t="s">
        <v>45</v>
      </c>
      <c r="X311" s="95" t="s">
        <v>1191</v>
      </c>
      <c r="Y311" s="95" t="s">
        <v>1192</v>
      </c>
      <c r="Z311" s="91"/>
    </row>
    <row r="312" s="3" customFormat="1" ht="107" customHeight="1" spans="1:26">
      <c r="A312" s="71"/>
      <c r="B312" s="72" t="s">
        <v>1239</v>
      </c>
      <c r="C312" s="64" t="s">
        <v>38</v>
      </c>
      <c r="D312" s="64" t="s">
        <v>39</v>
      </c>
      <c r="E312" s="64" t="s">
        <v>1240</v>
      </c>
      <c r="F312" s="82" t="s">
        <v>1206</v>
      </c>
      <c r="G312" s="83">
        <v>50</v>
      </c>
      <c r="H312" s="83">
        <v>50</v>
      </c>
      <c r="I312" s="83"/>
      <c r="J312" s="83"/>
      <c r="K312" s="83"/>
      <c r="L312" s="95"/>
      <c r="M312" s="82" t="s">
        <v>1202</v>
      </c>
      <c r="N312" s="95">
        <v>2</v>
      </c>
      <c r="O312" s="95">
        <v>4</v>
      </c>
      <c r="P312" s="95">
        <v>0.0012</v>
      </c>
      <c r="Q312" s="95">
        <v>0.0004</v>
      </c>
      <c r="R312" s="95">
        <v>0.0008</v>
      </c>
      <c r="S312" s="95">
        <v>0.0051</v>
      </c>
      <c r="T312" s="95">
        <v>0.0018</v>
      </c>
      <c r="U312" s="95">
        <v>0.0033</v>
      </c>
      <c r="V312" s="95" t="s">
        <v>44</v>
      </c>
      <c r="W312" s="95" t="s">
        <v>45</v>
      </c>
      <c r="X312" s="95" t="s">
        <v>1191</v>
      </c>
      <c r="Y312" s="95" t="s">
        <v>1192</v>
      </c>
      <c r="Z312" s="91"/>
    </row>
    <row r="313" s="3" customFormat="1" ht="42.9" customHeight="1" spans="1:26">
      <c r="A313" s="53" t="s">
        <v>1241</v>
      </c>
      <c r="B313" s="54"/>
      <c r="C313" s="55"/>
      <c r="D313" s="55"/>
      <c r="E313" s="56"/>
      <c r="F313" s="79"/>
      <c r="G313" s="80">
        <f>SUM(H313:K313)</f>
        <v>500</v>
      </c>
      <c r="H313" s="80">
        <f>SUM(H314)</f>
        <v>500</v>
      </c>
      <c r="I313" s="80">
        <f>SUM(I314)</f>
        <v>0</v>
      </c>
      <c r="J313" s="80">
        <f>SUM(J314)</f>
        <v>0</v>
      </c>
      <c r="K313" s="80">
        <f>SUM(K314)</f>
        <v>0</v>
      </c>
      <c r="L313" s="91"/>
      <c r="M313" s="92"/>
      <c r="N313" s="91"/>
      <c r="O313" s="91"/>
      <c r="P313" s="91"/>
      <c r="Q313" s="91"/>
      <c r="R313" s="91"/>
      <c r="S313" s="91"/>
      <c r="T313" s="91"/>
      <c r="U313" s="91"/>
      <c r="V313" s="91"/>
      <c r="W313" s="91"/>
      <c r="X313" s="91"/>
      <c r="Y313" s="91"/>
      <c r="Z313" s="91"/>
    </row>
    <row r="314" s="6" customFormat="1" ht="127" customHeight="1" spans="1:26">
      <c r="A314" s="58">
        <v>33</v>
      </c>
      <c r="B314" s="59" t="s">
        <v>1242</v>
      </c>
      <c r="C314" s="58" t="s">
        <v>38</v>
      </c>
      <c r="D314" s="58" t="s">
        <v>39</v>
      </c>
      <c r="E314" s="58" t="s">
        <v>1243</v>
      </c>
      <c r="F314" s="61" t="s">
        <v>1244</v>
      </c>
      <c r="G314" s="81">
        <f>SUM(H314:K314)</f>
        <v>500</v>
      </c>
      <c r="H314" s="81">
        <v>500</v>
      </c>
      <c r="I314" s="63">
        <v>0</v>
      </c>
      <c r="J314" s="93">
        <v>0</v>
      </c>
      <c r="K314" s="93">
        <v>0</v>
      </c>
      <c r="L314" s="60" t="s">
        <v>143</v>
      </c>
      <c r="M314" s="94" t="s">
        <v>1245</v>
      </c>
      <c r="N314" s="60">
        <v>3</v>
      </c>
      <c r="O314" s="60">
        <v>6</v>
      </c>
      <c r="P314" s="60">
        <v>0.008</v>
      </c>
      <c r="Q314" s="60">
        <v>0.002</v>
      </c>
      <c r="R314" s="60">
        <v>0.006</v>
      </c>
      <c r="S314" s="60">
        <v>0.0325</v>
      </c>
      <c r="T314" s="60">
        <v>0.0083</v>
      </c>
      <c r="U314" s="60">
        <v>0.0242</v>
      </c>
      <c r="V314" s="60" t="s">
        <v>44</v>
      </c>
      <c r="W314" s="58" t="s">
        <v>45</v>
      </c>
      <c r="X314" s="60" t="s">
        <v>1246</v>
      </c>
      <c r="Y314" s="60" t="s">
        <v>1247</v>
      </c>
      <c r="Z314" s="103" t="s">
        <v>1051</v>
      </c>
    </row>
    <row r="315" s="3" customFormat="1" ht="39" customHeight="1" spans="1:26">
      <c r="A315" s="53" t="s">
        <v>1248</v>
      </c>
      <c r="B315" s="54"/>
      <c r="C315" s="55"/>
      <c r="D315" s="55"/>
      <c r="E315" s="56"/>
      <c r="F315" s="79"/>
      <c r="G315" s="80">
        <f>SUM(H315:K315)</f>
        <v>140</v>
      </c>
      <c r="H315" s="80">
        <f>SUM(H316:H317)</f>
        <v>40</v>
      </c>
      <c r="I315" s="80">
        <f>SUM(I316:I317)</f>
        <v>100</v>
      </c>
      <c r="J315" s="80">
        <f>SUM(J316:J317)</f>
        <v>0</v>
      </c>
      <c r="K315" s="80">
        <f>SUM(K316:K317)</f>
        <v>0</v>
      </c>
      <c r="L315" s="91"/>
      <c r="M315" s="92"/>
      <c r="N315" s="91"/>
      <c r="O315" s="91"/>
      <c r="P315" s="91"/>
      <c r="Q315" s="91"/>
      <c r="R315" s="91"/>
      <c r="S315" s="91"/>
      <c r="T315" s="91"/>
      <c r="U315" s="91"/>
      <c r="V315" s="91"/>
      <c r="W315" s="91"/>
      <c r="X315" s="91"/>
      <c r="Y315" s="91"/>
      <c r="Z315" s="91"/>
    </row>
    <row r="316" s="4" customFormat="1" ht="125" customHeight="1" spans="1:26">
      <c r="A316" s="58">
        <v>34</v>
      </c>
      <c r="B316" s="59" t="s">
        <v>1249</v>
      </c>
      <c r="C316" s="60" t="s">
        <v>38</v>
      </c>
      <c r="D316" s="60" t="s">
        <v>39</v>
      </c>
      <c r="E316" s="60" t="s">
        <v>1250</v>
      </c>
      <c r="F316" s="61" t="s">
        <v>1251</v>
      </c>
      <c r="G316" s="81">
        <f>SUM(H316:K316)</f>
        <v>100</v>
      </c>
      <c r="H316" s="63">
        <v>0</v>
      </c>
      <c r="I316" s="81">
        <v>100</v>
      </c>
      <c r="J316" s="93">
        <v>0</v>
      </c>
      <c r="K316" s="93">
        <v>0</v>
      </c>
      <c r="L316" s="60" t="s">
        <v>304</v>
      </c>
      <c r="M316" s="94" t="s">
        <v>1252</v>
      </c>
      <c r="N316" s="60">
        <v>2</v>
      </c>
      <c r="O316" s="60">
        <v>6</v>
      </c>
      <c r="P316" s="60">
        <v>0.0016</v>
      </c>
      <c r="Q316" s="60">
        <v>0.0006</v>
      </c>
      <c r="R316" s="60">
        <v>0.001</v>
      </c>
      <c r="S316" s="60">
        <v>0.0076</v>
      </c>
      <c r="T316" s="60">
        <v>0.0031</v>
      </c>
      <c r="U316" s="60">
        <v>0.0045</v>
      </c>
      <c r="V316" s="60" t="s">
        <v>44</v>
      </c>
      <c r="W316" s="58" t="s">
        <v>45</v>
      </c>
      <c r="X316" s="60" t="s">
        <v>1191</v>
      </c>
      <c r="Y316" s="108" t="s">
        <v>1192</v>
      </c>
      <c r="Z316" s="103" t="s">
        <v>1253</v>
      </c>
    </row>
    <row r="317" s="6" customFormat="1" ht="116" customHeight="1" spans="1:26">
      <c r="A317" s="58">
        <v>35</v>
      </c>
      <c r="B317" s="59" t="s">
        <v>1254</v>
      </c>
      <c r="C317" s="60" t="s">
        <v>38</v>
      </c>
      <c r="D317" s="60" t="s">
        <v>39</v>
      </c>
      <c r="E317" s="60" t="s">
        <v>1255</v>
      </c>
      <c r="F317" s="61" t="s">
        <v>1256</v>
      </c>
      <c r="G317" s="60">
        <f>SUM(H317:K317)</f>
        <v>40</v>
      </c>
      <c r="H317" s="106">
        <v>40</v>
      </c>
      <c r="I317" s="106">
        <v>0</v>
      </c>
      <c r="J317" s="106">
        <v>0</v>
      </c>
      <c r="K317" s="106">
        <v>0</v>
      </c>
      <c r="L317" s="60" t="s">
        <v>143</v>
      </c>
      <c r="M317" s="107" t="s">
        <v>1257</v>
      </c>
      <c r="N317" s="108">
        <v>1</v>
      </c>
      <c r="O317" s="108">
        <v>5</v>
      </c>
      <c r="P317" s="108">
        <v>0.0012</v>
      </c>
      <c r="Q317" s="108">
        <v>0.0004</v>
      </c>
      <c r="R317" s="108">
        <v>0.0008</v>
      </c>
      <c r="S317" s="108">
        <v>0.0058</v>
      </c>
      <c r="T317" s="108">
        <v>0.0016</v>
      </c>
      <c r="U317" s="108">
        <v>0.0042</v>
      </c>
      <c r="V317" s="60" t="s">
        <v>44</v>
      </c>
      <c r="W317" s="58" t="s">
        <v>45</v>
      </c>
      <c r="X317" s="60" t="s">
        <v>1191</v>
      </c>
      <c r="Y317" s="108" t="s">
        <v>1192</v>
      </c>
      <c r="Z317" s="109" t="s">
        <v>1199</v>
      </c>
    </row>
    <row r="318" s="3" customFormat="1" ht="39" customHeight="1" spans="1:26">
      <c r="A318" s="53" t="s">
        <v>1258</v>
      </c>
      <c r="B318" s="54"/>
      <c r="C318" s="55"/>
      <c r="D318" s="55"/>
      <c r="E318" s="56"/>
      <c r="F318" s="79"/>
      <c r="G318" s="80">
        <f>SUM(G319)</f>
        <v>1500</v>
      </c>
      <c r="H318" s="80">
        <f>SUM(H319)</f>
        <v>0</v>
      </c>
      <c r="I318" s="80">
        <f>SUM(I319)</f>
        <v>1500</v>
      </c>
      <c r="J318" s="80">
        <f>SUM(J319)</f>
        <v>0</v>
      </c>
      <c r="K318" s="80">
        <f>SUM(K319)</f>
        <v>0</v>
      </c>
      <c r="L318" s="91"/>
      <c r="M318" s="92"/>
      <c r="N318" s="91"/>
      <c r="O318" s="91"/>
      <c r="P318" s="91"/>
      <c r="Q318" s="91"/>
      <c r="R318" s="91"/>
      <c r="S318" s="91"/>
      <c r="T318" s="91"/>
      <c r="U318" s="91"/>
      <c r="V318" s="91"/>
      <c r="W318" s="91"/>
      <c r="X318" s="91"/>
      <c r="Y318" s="91"/>
      <c r="Z318" s="91"/>
    </row>
    <row r="319" s="6" customFormat="1" ht="125" customHeight="1" spans="1:26">
      <c r="A319" s="112">
        <v>36</v>
      </c>
      <c r="B319" s="113" t="s">
        <v>1259</v>
      </c>
      <c r="C319" s="112" t="s">
        <v>38</v>
      </c>
      <c r="D319" s="112" t="s">
        <v>39</v>
      </c>
      <c r="E319" s="112" t="s">
        <v>53</v>
      </c>
      <c r="F319" s="61" t="s">
        <v>1260</v>
      </c>
      <c r="G319" s="80">
        <f>SUM(H319:K319)</f>
        <v>1500</v>
      </c>
      <c r="H319" s="80">
        <v>0</v>
      </c>
      <c r="I319" s="63">
        <v>1500</v>
      </c>
      <c r="J319" s="106">
        <v>0</v>
      </c>
      <c r="K319" s="106">
        <v>0</v>
      </c>
      <c r="L319" s="60" t="s">
        <v>304</v>
      </c>
      <c r="M319" s="107" t="s">
        <v>1261</v>
      </c>
      <c r="N319" s="108">
        <v>10</v>
      </c>
      <c r="O319" s="108">
        <v>30</v>
      </c>
      <c r="P319" s="108">
        <v>0.01</v>
      </c>
      <c r="Q319" s="108">
        <v>0.003</v>
      </c>
      <c r="R319" s="108">
        <v>0.007</v>
      </c>
      <c r="S319" s="108">
        <v>0.0403</v>
      </c>
      <c r="T319" s="108">
        <v>0.0121</v>
      </c>
      <c r="U319" s="108">
        <v>0.0282</v>
      </c>
      <c r="V319" s="108" t="s">
        <v>44</v>
      </c>
      <c r="W319" s="58" t="s">
        <v>45</v>
      </c>
      <c r="X319" s="108" t="s">
        <v>1262</v>
      </c>
      <c r="Y319" s="108" t="s">
        <v>1263</v>
      </c>
      <c r="Z319" s="109" t="s">
        <v>1264</v>
      </c>
    </row>
    <row r="320" s="3" customFormat="1" ht="39" customHeight="1" spans="1:26">
      <c r="A320" s="48" t="s">
        <v>1265</v>
      </c>
      <c r="B320" s="49"/>
      <c r="C320" s="50"/>
      <c r="D320" s="50"/>
      <c r="E320" s="51"/>
      <c r="F320" s="79"/>
      <c r="G320" s="80">
        <f>SUM(H320:K320)</f>
        <v>3056</v>
      </c>
      <c r="H320" s="80">
        <f>SUM(H321)</f>
        <v>300</v>
      </c>
      <c r="I320" s="80">
        <f>SUM(I321)</f>
        <v>2756</v>
      </c>
      <c r="J320" s="80">
        <f>SUM(J321)</f>
        <v>0</v>
      </c>
      <c r="K320" s="80">
        <f>SUM(K321)</f>
        <v>0</v>
      </c>
      <c r="L320" s="91"/>
      <c r="M320" s="92"/>
      <c r="N320" s="91"/>
      <c r="O320" s="91"/>
      <c r="P320" s="91"/>
      <c r="Q320" s="91"/>
      <c r="R320" s="91"/>
      <c r="S320" s="91"/>
      <c r="T320" s="91"/>
      <c r="U320" s="91"/>
      <c r="V320" s="91"/>
      <c r="W320" s="91"/>
      <c r="X320" s="91"/>
      <c r="Y320" s="91"/>
      <c r="Z320" s="91"/>
    </row>
    <row r="321" s="3" customFormat="1" ht="39" customHeight="1" spans="1:26">
      <c r="A321" s="53" t="s">
        <v>1266</v>
      </c>
      <c r="B321" s="54"/>
      <c r="C321" s="55"/>
      <c r="D321" s="55"/>
      <c r="E321" s="56"/>
      <c r="F321" s="79"/>
      <c r="G321" s="80">
        <f>SUM(H321:K321)</f>
        <v>3056</v>
      </c>
      <c r="H321" s="80">
        <f>SUM(H322,H341)</f>
        <v>300</v>
      </c>
      <c r="I321" s="80">
        <f>SUM(I322,I341)</f>
        <v>2756</v>
      </c>
      <c r="J321" s="80">
        <f>SUM(J322,J341)</f>
        <v>0</v>
      </c>
      <c r="K321" s="80">
        <f>SUM(K322,K341)</f>
        <v>0</v>
      </c>
      <c r="L321" s="91"/>
      <c r="M321" s="92"/>
      <c r="N321" s="91"/>
      <c r="O321" s="91"/>
      <c r="P321" s="91"/>
      <c r="Q321" s="91"/>
      <c r="R321" s="91"/>
      <c r="S321" s="91"/>
      <c r="T321" s="91"/>
      <c r="U321" s="91"/>
      <c r="V321" s="91"/>
      <c r="W321" s="91"/>
      <c r="X321" s="91"/>
      <c r="Y321" s="91"/>
      <c r="Z321" s="91"/>
    </row>
    <row r="322" s="6" customFormat="1" ht="65" customHeight="1" spans="1:26">
      <c r="A322" s="58">
        <v>37</v>
      </c>
      <c r="B322" s="59" t="s">
        <v>1267</v>
      </c>
      <c r="C322" s="58" t="s">
        <v>38</v>
      </c>
      <c r="D322" s="58" t="s">
        <v>39</v>
      </c>
      <c r="E322" s="58" t="s">
        <v>40</v>
      </c>
      <c r="F322" s="61" t="s">
        <v>1268</v>
      </c>
      <c r="G322" s="81">
        <f>SUM(H322:K322)</f>
        <v>2400</v>
      </c>
      <c r="H322" s="63">
        <f>SUM(H323:H340)</f>
        <v>300</v>
      </c>
      <c r="I322" s="63">
        <f>SUM(I323:I340)</f>
        <v>2100</v>
      </c>
      <c r="J322" s="93">
        <v>0</v>
      </c>
      <c r="K322" s="93">
        <v>0</v>
      </c>
      <c r="L322" s="60" t="s">
        <v>749</v>
      </c>
      <c r="M322" s="94" t="s">
        <v>1269</v>
      </c>
      <c r="N322" s="60">
        <f>SUM(N323:N340)</f>
        <v>44</v>
      </c>
      <c r="O322" s="60">
        <f t="shared" ref="O322:U322" si="5">SUM(O323:O340)</f>
        <v>11</v>
      </c>
      <c r="P322" s="60">
        <f t="shared" si="5"/>
        <v>2.676</v>
      </c>
      <c r="Q322" s="60">
        <f t="shared" si="5"/>
        <v>0.6979</v>
      </c>
      <c r="R322" s="60">
        <f t="shared" si="5"/>
        <v>1.3673</v>
      </c>
      <c r="S322" s="60">
        <f t="shared" si="5"/>
        <v>8.80544</v>
      </c>
      <c r="T322" s="60">
        <f t="shared" si="5"/>
        <v>3.43574</v>
      </c>
      <c r="U322" s="60">
        <f t="shared" si="5"/>
        <v>6.5599</v>
      </c>
      <c r="V322" s="60" t="s">
        <v>1270</v>
      </c>
      <c r="W322" s="60" t="s">
        <v>1271</v>
      </c>
      <c r="X322" s="60" t="s">
        <v>46</v>
      </c>
      <c r="Y322" s="60" t="s">
        <v>47</v>
      </c>
      <c r="Z322" s="103" t="s">
        <v>1272</v>
      </c>
    </row>
    <row r="323" s="5" customFormat="1" ht="65" customHeight="1" spans="1:26">
      <c r="A323" s="64"/>
      <c r="B323" s="72" t="s">
        <v>1273</v>
      </c>
      <c r="C323" s="64" t="s">
        <v>38</v>
      </c>
      <c r="D323" s="64" t="s">
        <v>39</v>
      </c>
      <c r="E323" s="64" t="s">
        <v>1274</v>
      </c>
      <c r="F323" s="66" t="s">
        <v>1275</v>
      </c>
      <c r="G323" s="83">
        <v>141</v>
      </c>
      <c r="H323" s="68">
        <v>141</v>
      </c>
      <c r="I323" s="68">
        <v>0</v>
      </c>
      <c r="J323" s="105"/>
      <c r="K323" s="105"/>
      <c r="L323" s="95"/>
      <c r="M323" s="82" t="s">
        <v>1269</v>
      </c>
      <c r="N323" s="95">
        <v>4</v>
      </c>
      <c r="O323" s="95">
        <v>0</v>
      </c>
      <c r="P323" s="95">
        <v>0.1692</v>
      </c>
      <c r="Q323" s="95">
        <v>0.0792</v>
      </c>
      <c r="R323" s="95">
        <v>0.09</v>
      </c>
      <c r="S323" s="95">
        <v>0.58374</v>
      </c>
      <c r="T323" s="95">
        <v>0.27324</v>
      </c>
      <c r="U323" s="95">
        <v>0.3105</v>
      </c>
      <c r="V323" s="95" t="s">
        <v>1270</v>
      </c>
      <c r="W323" s="95" t="s">
        <v>1271</v>
      </c>
      <c r="X323" s="95" t="s">
        <v>93</v>
      </c>
      <c r="Y323" s="95" t="s">
        <v>94</v>
      </c>
      <c r="Z323" s="111"/>
    </row>
    <row r="324" s="5" customFormat="1" ht="65" customHeight="1" spans="1:26">
      <c r="A324" s="64"/>
      <c r="B324" s="72" t="s">
        <v>1276</v>
      </c>
      <c r="C324" s="64" t="s">
        <v>38</v>
      </c>
      <c r="D324" s="64" t="s">
        <v>39</v>
      </c>
      <c r="E324" s="64" t="s">
        <v>1277</v>
      </c>
      <c r="F324" s="66" t="s">
        <v>1278</v>
      </c>
      <c r="G324" s="83">
        <v>144</v>
      </c>
      <c r="H324" s="68">
        <v>144</v>
      </c>
      <c r="I324" s="68">
        <v>0</v>
      </c>
      <c r="J324" s="105"/>
      <c r="K324" s="105"/>
      <c r="L324" s="95"/>
      <c r="M324" s="82" t="s">
        <v>1269</v>
      </c>
      <c r="N324" s="95">
        <v>3</v>
      </c>
      <c r="O324" s="95">
        <v>0</v>
      </c>
      <c r="P324" s="95">
        <v>0.072</v>
      </c>
      <c r="Q324" s="95">
        <v>0.0354</v>
      </c>
      <c r="R324" s="95">
        <v>0.0366</v>
      </c>
      <c r="S324" s="95">
        <v>0.3037</v>
      </c>
      <c r="T324" s="95">
        <v>0.1586</v>
      </c>
      <c r="U324" s="95">
        <v>0.1451</v>
      </c>
      <c r="V324" s="95" t="s">
        <v>1270</v>
      </c>
      <c r="W324" s="95" t="s">
        <v>1271</v>
      </c>
      <c r="X324" s="95" t="s">
        <v>73</v>
      </c>
      <c r="Y324" s="95" t="s">
        <v>74</v>
      </c>
      <c r="Z324" s="111"/>
    </row>
    <row r="325" s="5" customFormat="1" ht="65" customHeight="1" spans="1:26">
      <c r="A325" s="64"/>
      <c r="B325" s="72" t="s">
        <v>1279</v>
      </c>
      <c r="C325" s="64" t="s">
        <v>38</v>
      </c>
      <c r="D325" s="64" t="s">
        <v>39</v>
      </c>
      <c r="E325" s="64" t="s">
        <v>1280</v>
      </c>
      <c r="F325" s="66" t="s">
        <v>1281</v>
      </c>
      <c r="G325" s="83">
        <v>141</v>
      </c>
      <c r="H325" s="68">
        <v>15</v>
      </c>
      <c r="I325" s="68">
        <v>126</v>
      </c>
      <c r="J325" s="105"/>
      <c r="K325" s="105"/>
      <c r="L325" s="95"/>
      <c r="M325" s="82" t="s">
        <v>1269</v>
      </c>
      <c r="N325" s="95">
        <v>2</v>
      </c>
      <c r="O325" s="95">
        <v>0</v>
      </c>
      <c r="P325" s="95">
        <v>0.111</v>
      </c>
      <c r="Q325" s="95">
        <v>0.031</v>
      </c>
      <c r="R325" s="95">
        <v>0.08</v>
      </c>
      <c r="S325" s="95">
        <v>0.556</v>
      </c>
      <c r="T325" s="95">
        <v>0.155</v>
      </c>
      <c r="U325" s="95">
        <v>0.401</v>
      </c>
      <c r="V325" s="95" t="s">
        <v>1270</v>
      </c>
      <c r="W325" s="95" t="s">
        <v>1271</v>
      </c>
      <c r="X325" s="95" t="s">
        <v>123</v>
      </c>
      <c r="Y325" s="95" t="s">
        <v>124</v>
      </c>
      <c r="Z325" s="111"/>
    </row>
    <row r="326" s="5" customFormat="1" ht="65" customHeight="1" spans="1:26">
      <c r="A326" s="64"/>
      <c r="B326" s="72" t="s">
        <v>1282</v>
      </c>
      <c r="C326" s="64" t="s">
        <v>38</v>
      </c>
      <c r="D326" s="64" t="s">
        <v>39</v>
      </c>
      <c r="E326" s="64" t="s">
        <v>1283</v>
      </c>
      <c r="F326" s="66" t="s">
        <v>1284</v>
      </c>
      <c r="G326" s="83">
        <v>132</v>
      </c>
      <c r="H326" s="68">
        <v>0</v>
      </c>
      <c r="I326" s="68">
        <v>132</v>
      </c>
      <c r="J326" s="105"/>
      <c r="K326" s="105"/>
      <c r="L326" s="95"/>
      <c r="M326" s="82" t="s">
        <v>1269</v>
      </c>
      <c r="N326" s="95">
        <v>2</v>
      </c>
      <c r="O326" s="95">
        <v>0</v>
      </c>
      <c r="P326" s="95">
        <v>0.0778</v>
      </c>
      <c r="Q326" s="95">
        <v>0.0232</v>
      </c>
      <c r="R326" s="95">
        <v>0.0546</v>
      </c>
      <c r="S326" s="95">
        <v>0.3264</v>
      </c>
      <c r="T326" s="95">
        <v>0.0921</v>
      </c>
      <c r="U326" s="95">
        <v>0.2343</v>
      </c>
      <c r="V326" s="95" t="s">
        <v>1270</v>
      </c>
      <c r="W326" s="95" t="s">
        <v>1271</v>
      </c>
      <c r="X326" s="95" t="s">
        <v>118</v>
      </c>
      <c r="Y326" s="95" t="s">
        <v>119</v>
      </c>
      <c r="Z326" s="111"/>
    </row>
    <row r="327" s="5" customFormat="1" ht="65" customHeight="1" spans="1:26">
      <c r="A327" s="64"/>
      <c r="B327" s="72" t="s">
        <v>1285</v>
      </c>
      <c r="C327" s="64" t="s">
        <v>38</v>
      </c>
      <c r="D327" s="64" t="s">
        <v>39</v>
      </c>
      <c r="E327" s="64" t="s">
        <v>1286</v>
      </c>
      <c r="F327" s="66" t="s">
        <v>1287</v>
      </c>
      <c r="G327" s="83">
        <v>144</v>
      </c>
      <c r="H327" s="68">
        <v>0</v>
      </c>
      <c r="I327" s="68">
        <v>144</v>
      </c>
      <c r="J327" s="105"/>
      <c r="K327" s="105"/>
      <c r="L327" s="95"/>
      <c r="M327" s="82" t="s">
        <v>1269</v>
      </c>
      <c r="N327" s="95">
        <v>2</v>
      </c>
      <c r="O327" s="95">
        <v>2</v>
      </c>
      <c r="P327" s="95">
        <v>0.21</v>
      </c>
      <c r="Q327" s="95">
        <v>0.01</v>
      </c>
      <c r="R327" s="95">
        <v>0.2</v>
      </c>
      <c r="S327" s="95">
        <v>2.02</v>
      </c>
      <c r="T327" s="95">
        <v>0.03</v>
      </c>
      <c r="U327" s="95">
        <v>1.99</v>
      </c>
      <c r="V327" s="95" t="s">
        <v>1270</v>
      </c>
      <c r="W327" s="95" t="s">
        <v>1271</v>
      </c>
      <c r="X327" s="95" t="s">
        <v>58</v>
      </c>
      <c r="Y327" s="95" t="s">
        <v>59</v>
      </c>
      <c r="Z327" s="111"/>
    </row>
    <row r="328" s="5" customFormat="1" ht="65" customHeight="1" spans="1:26">
      <c r="A328" s="64"/>
      <c r="B328" s="72" t="s">
        <v>1288</v>
      </c>
      <c r="C328" s="64" t="s">
        <v>38</v>
      </c>
      <c r="D328" s="64" t="s">
        <v>39</v>
      </c>
      <c r="E328" s="64" t="s">
        <v>1289</v>
      </c>
      <c r="F328" s="72" t="s">
        <v>1290</v>
      </c>
      <c r="G328" s="83">
        <v>141</v>
      </c>
      <c r="H328" s="68">
        <v>0</v>
      </c>
      <c r="I328" s="68">
        <v>141</v>
      </c>
      <c r="J328" s="105"/>
      <c r="K328" s="105"/>
      <c r="L328" s="95"/>
      <c r="M328" s="82" t="s">
        <v>1269</v>
      </c>
      <c r="N328" s="95">
        <v>3</v>
      </c>
      <c r="O328" s="95">
        <v>0</v>
      </c>
      <c r="P328" s="95">
        <v>0.2173</v>
      </c>
      <c r="Q328" s="95">
        <v>0.094</v>
      </c>
      <c r="R328" s="95">
        <v>0.1705</v>
      </c>
      <c r="S328" s="95">
        <v>1.0009</v>
      </c>
      <c r="T328" s="95">
        <v>0.3525</v>
      </c>
      <c r="U328" s="95">
        <v>0.6494</v>
      </c>
      <c r="V328" s="95" t="s">
        <v>1270</v>
      </c>
      <c r="W328" s="95" t="s">
        <v>1271</v>
      </c>
      <c r="X328" s="95" t="s">
        <v>138</v>
      </c>
      <c r="Y328" s="95" t="s">
        <v>139</v>
      </c>
      <c r="Z328" s="111"/>
    </row>
    <row r="329" s="5" customFormat="1" ht="65" customHeight="1" spans="1:26">
      <c r="A329" s="64"/>
      <c r="B329" s="72" t="s">
        <v>1291</v>
      </c>
      <c r="C329" s="64" t="s">
        <v>38</v>
      </c>
      <c r="D329" s="64" t="s">
        <v>39</v>
      </c>
      <c r="E329" s="64" t="s">
        <v>1292</v>
      </c>
      <c r="F329" s="66" t="s">
        <v>1293</v>
      </c>
      <c r="G329" s="83">
        <v>126</v>
      </c>
      <c r="H329" s="68">
        <v>0</v>
      </c>
      <c r="I329" s="68">
        <v>126</v>
      </c>
      <c r="J329" s="105"/>
      <c r="K329" s="105"/>
      <c r="L329" s="95"/>
      <c r="M329" s="82" t="s">
        <v>1269</v>
      </c>
      <c r="N329" s="95">
        <v>2</v>
      </c>
      <c r="O329" s="95">
        <v>0</v>
      </c>
      <c r="P329" s="95">
        <v>0.05</v>
      </c>
      <c r="Q329" s="95">
        <v>0.0267</v>
      </c>
      <c r="R329" s="95">
        <v>0.0233</v>
      </c>
      <c r="S329" s="95">
        <v>0.2606</v>
      </c>
      <c r="T329" s="95">
        <v>0.12</v>
      </c>
      <c r="U329" s="95">
        <v>0.1406</v>
      </c>
      <c r="V329" s="95" t="s">
        <v>1270</v>
      </c>
      <c r="W329" s="95" t="s">
        <v>1271</v>
      </c>
      <c r="X329" s="95" t="s">
        <v>83</v>
      </c>
      <c r="Y329" s="95" t="s">
        <v>84</v>
      </c>
      <c r="Z329" s="111"/>
    </row>
    <row r="330" s="5" customFormat="1" ht="65" customHeight="1" spans="1:26">
      <c r="A330" s="64"/>
      <c r="B330" s="72" t="s">
        <v>1294</v>
      </c>
      <c r="C330" s="64" t="s">
        <v>38</v>
      </c>
      <c r="D330" s="64" t="s">
        <v>39</v>
      </c>
      <c r="E330" s="64" t="s">
        <v>1295</v>
      </c>
      <c r="F330" s="66" t="s">
        <v>1296</v>
      </c>
      <c r="G330" s="83">
        <v>141</v>
      </c>
      <c r="H330" s="68">
        <v>0</v>
      </c>
      <c r="I330" s="68">
        <v>141</v>
      </c>
      <c r="J330" s="105"/>
      <c r="K330" s="105"/>
      <c r="L330" s="95"/>
      <c r="M330" s="82" t="s">
        <v>1269</v>
      </c>
      <c r="N330" s="95">
        <v>2</v>
      </c>
      <c r="O330" s="95">
        <v>1</v>
      </c>
      <c r="P330" s="95">
        <v>0.1936</v>
      </c>
      <c r="Q330" s="95">
        <v>0.0627</v>
      </c>
      <c r="R330" s="95">
        <v>0.1309</v>
      </c>
      <c r="S330" s="95">
        <v>0.3391</v>
      </c>
      <c r="T330" s="95">
        <v>0.2495</v>
      </c>
      <c r="U330" s="95">
        <v>0.5125</v>
      </c>
      <c r="V330" s="95" t="s">
        <v>1270</v>
      </c>
      <c r="W330" s="95" t="s">
        <v>1271</v>
      </c>
      <c r="X330" s="95" t="s">
        <v>53</v>
      </c>
      <c r="Y330" s="95" t="s">
        <v>54</v>
      </c>
      <c r="Z330" s="111"/>
    </row>
    <row r="331" s="5" customFormat="1" ht="65" customHeight="1" spans="1:26">
      <c r="A331" s="64"/>
      <c r="B331" s="72" t="s">
        <v>1297</v>
      </c>
      <c r="C331" s="64" t="s">
        <v>38</v>
      </c>
      <c r="D331" s="64" t="s">
        <v>39</v>
      </c>
      <c r="E331" s="64" t="s">
        <v>1298</v>
      </c>
      <c r="F331" s="66" t="s">
        <v>1299</v>
      </c>
      <c r="G331" s="83">
        <v>132</v>
      </c>
      <c r="H331" s="68">
        <v>0</v>
      </c>
      <c r="I331" s="68">
        <v>132</v>
      </c>
      <c r="J331" s="105"/>
      <c r="K331" s="105"/>
      <c r="L331" s="95"/>
      <c r="M331" s="82" t="s">
        <v>1269</v>
      </c>
      <c r="N331" s="95">
        <v>4</v>
      </c>
      <c r="O331" s="95" t="s">
        <v>277</v>
      </c>
      <c r="P331" s="95" t="s">
        <v>1300</v>
      </c>
      <c r="Q331" s="95" t="s">
        <v>1301</v>
      </c>
      <c r="R331" s="95" t="s">
        <v>1302</v>
      </c>
      <c r="S331" s="95" t="s">
        <v>1303</v>
      </c>
      <c r="T331" s="95" t="s">
        <v>1304</v>
      </c>
      <c r="U331" s="95" t="s">
        <v>1305</v>
      </c>
      <c r="V331" s="95" t="s">
        <v>1270</v>
      </c>
      <c r="W331" s="95" t="s">
        <v>1271</v>
      </c>
      <c r="X331" s="95" t="s">
        <v>97</v>
      </c>
      <c r="Y331" s="95" t="s">
        <v>98</v>
      </c>
      <c r="Z331" s="111"/>
    </row>
    <row r="332" s="5" customFormat="1" ht="65" customHeight="1" spans="1:26">
      <c r="A332" s="64"/>
      <c r="B332" s="72" t="s">
        <v>1306</v>
      </c>
      <c r="C332" s="64" t="s">
        <v>38</v>
      </c>
      <c r="D332" s="64" t="s">
        <v>39</v>
      </c>
      <c r="E332" s="64" t="s">
        <v>1307</v>
      </c>
      <c r="F332" s="66" t="s">
        <v>1308</v>
      </c>
      <c r="G332" s="83">
        <v>126</v>
      </c>
      <c r="H332" s="68">
        <v>0</v>
      </c>
      <c r="I332" s="68">
        <v>126</v>
      </c>
      <c r="J332" s="105"/>
      <c r="K332" s="105"/>
      <c r="L332" s="95"/>
      <c r="M332" s="82" t="s">
        <v>1269</v>
      </c>
      <c r="N332" s="95">
        <v>2</v>
      </c>
      <c r="O332" s="95">
        <v>0</v>
      </c>
      <c r="P332" s="95">
        <v>0.0478</v>
      </c>
      <c r="Q332" s="95">
        <v>0.0146</v>
      </c>
      <c r="R332" s="95">
        <v>0.0332</v>
      </c>
      <c r="S332" s="95">
        <v>0.2009</v>
      </c>
      <c r="T332" s="95">
        <v>0.0621</v>
      </c>
      <c r="U332" s="95">
        <v>0.1388</v>
      </c>
      <c r="V332" s="95" t="s">
        <v>1270</v>
      </c>
      <c r="W332" s="95" t="s">
        <v>1271</v>
      </c>
      <c r="X332" s="95" t="s">
        <v>68</v>
      </c>
      <c r="Y332" s="95" t="s">
        <v>69</v>
      </c>
      <c r="Z332" s="111"/>
    </row>
    <row r="333" s="5" customFormat="1" ht="75" customHeight="1" spans="1:26">
      <c r="A333" s="64"/>
      <c r="B333" s="72" t="s">
        <v>1309</v>
      </c>
      <c r="C333" s="64" t="s">
        <v>38</v>
      </c>
      <c r="D333" s="64" t="s">
        <v>39</v>
      </c>
      <c r="E333" s="64" t="s">
        <v>1310</v>
      </c>
      <c r="F333" s="66" t="s">
        <v>1311</v>
      </c>
      <c r="G333" s="83">
        <v>141</v>
      </c>
      <c r="H333" s="68">
        <v>0</v>
      </c>
      <c r="I333" s="68">
        <v>141</v>
      </c>
      <c r="J333" s="105"/>
      <c r="K333" s="105"/>
      <c r="L333" s="95"/>
      <c r="M333" s="82" t="s">
        <v>1269</v>
      </c>
      <c r="N333" s="95">
        <v>4</v>
      </c>
      <c r="O333" s="95">
        <v>0</v>
      </c>
      <c r="P333" s="95">
        <v>0.1173</v>
      </c>
      <c r="Q333" s="95">
        <v>0.0489</v>
      </c>
      <c r="R333" s="95">
        <v>0.0684</v>
      </c>
      <c r="S333" s="95">
        <v>0.4888</v>
      </c>
      <c r="T333" s="95">
        <v>0.2097</v>
      </c>
      <c r="U333" s="95">
        <v>0.2028</v>
      </c>
      <c r="V333" s="95" t="s">
        <v>1270</v>
      </c>
      <c r="W333" s="95" t="s">
        <v>1271</v>
      </c>
      <c r="X333" s="95" t="s">
        <v>88</v>
      </c>
      <c r="Y333" s="95" t="s">
        <v>89</v>
      </c>
      <c r="Z333" s="111"/>
    </row>
    <row r="334" s="5" customFormat="1" ht="65" customHeight="1" spans="1:26">
      <c r="A334" s="64"/>
      <c r="B334" s="72" t="s">
        <v>1312</v>
      </c>
      <c r="C334" s="64" t="s">
        <v>38</v>
      </c>
      <c r="D334" s="64" t="s">
        <v>39</v>
      </c>
      <c r="E334" s="64" t="s">
        <v>1313</v>
      </c>
      <c r="F334" s="66" t="s">
        <v>1314</v>
      </c>
      <c r="G334" s="83">
        <v>126</v>
      </c>
      <c r="H334" s="68">
        <v>0</v>
      </c>
      <c r="I334" s="68">
        <v>126</v>
      </c>
      <c r="J334" s="105"/>
      <c r="K334" s="105"/>
      <c r="L334" s="95"/>
      <c r="M334" s="82" t="s">
        <v>1269</v>
      </c>
      <c r="N334" s="95">
        <v>0</v>
      </c>
      <c r="O334" s="95">
        <v>3</v>
      </c>
      <c r="P334" s="95">
        <v>0.0758</v>
      </c>
      <c r="Q334" s="95">
        <v>0.0215</v>
      </c>
      <c r="R334" s="95">
        <v>0.0543</v>
      </c>
      <c r="S334" s="95">
        <v>0.2673</v>
      </c>
      <c r="T334" s="95">
        <v>0.0551</v>
      </c>
      <c r="U334" s="95">
        <v>0.2122</v>
      </c>
      <c r="V334" s="95" t="s">
        <v>1270</v>
      </c>
      <c r="W334" s="95" t="s">
        <v>1271</v>
      </c>
      <c r="X334" s="95" t="s">
        <v>78</v>
      </c>
      <c r="Y334" s="95" t="s">
        <v>79</v>
      </c>
      <c r="Z334" s="111"/>
    </row>
    <row r="335" s="5" customFormat="1" ht="65" customHeight="1" spans="1:26">
      <c r="A335" s="64"/>
      <c r="B335" s="72" t="s">
        <v>1315</v>
      </c>
      <c r="C335" s="64" t="s">
        <v>38</v>
      </c>
      <c r="D335" s="64" t="s">
        <v>39</v>
      </c>
      <c r="E335" s="64" t="s">
        <v>1316</v>
      </c>
      <c r="F335" s="66" t="s">
        <v>1317</v>
      </c>
      <c r="G335" s="83">
        <v>123</v>
      </c>
      <c r="H335" s="68">
        <v>0</v>
      </c>
      <c r="I335" s="68">
        <v>123</v>
      </c>
      <c r="J335" s="105"/>
      <c r="K335" s="105"/>
      <c r="L335" s="95"/>
      <c r="M335" s="82" t="s">
        <v>1269</v>
      </c>
      <c r="N335" s="95">
        <v>3</v>
      </c>
      <c r="O335" s="95">
        <v>0</v>
      </c>
      <c r="P335" s="95">
        <v>0.709</v>
      </c>
      <c r="Q335" s="95">
        <v>0.0354</v>
      </c>
      <c r="R335" s="95">
        <v>0.0355</v>
      </c>
      <c r="S335" s="95">
        <v>0.2674</v>
      </c>
      <c r="T335" s="95">
        <v>0.1511</v>
      </c>
      <c r="U335" s="95">
        <v>0.1163</v>
      </c>
      <c r="V335" s="95" t="s">
        <v>1270</v>
      </c>
      <c r="W335" s="95" t="s">
        <v>1271</v>
      </c>
      <c r="X335" s="95" t="s">
        <v>108</v>
      </c>
      <c r="Y335" s="95" t="s">
        <v>109</v>
      </c>
      <c r="Z335" s="111"/>
    </row>
    <row r="336" s="5" customFormat="1" ht="65" customHeight="1" spans="1:26">
      <c r="A336" s="64"/>
      <c r="B336" s="72" t="s">
        <v>1318</v>
      </c>
      <c r="C336" s="64" t="s">
        <v>38</v>
      </c>
      <c r="D336" s="64" t="s">
        <v>39</v>
      </c>
      <c r="E336" s="64" t="s">
        <v>1319</v>
      </c>
      <c r="F336" s="66" t="s">
        <v>1320</v>
      </c>
      <c r="G336" s="83">
        <v>132</v>
      </c>
      <c r="H336" s="68">
        <v>0</v>
      </c>
      <c r="I336" s="68">
        <v>132</v>
      </c>
      <c r="J336" s="105"/>
      <c r="K336" s="105"/>
      <c r="L336" s="95"/>
      <c r="M336" s="82" t="s">
        <v>1269</v>
      </c>
      <c r="N336" s="95">
        <v>3</v>
      </c>
      <c r="O336" s="95">
        <v>0</v>
      </c>
      <c r="P336" s="95">
        <v>0.0619</v>
      </c>
      <c r="Q336" s="95">
        <v>0.0185</v>
      </c>
      <c r="R336" s="95">
        <v>0.0434</v>
      </c>
      <c r="S336" s="95">
        <v>0.3339</v>
      </c>
      <c r="T336" s="95">
        <v>0.1416</v>
      </c>
      <c r="U336" s="95">
        <v>0.1923</v>
      </c>
      <c r="V336" s="95" t="s">
        <v>1270</v>
      </c>
      <c r="W336" s="95" t="s">
        <v>1271</v>
      </c>
      <c r="X336" s="95" t="s">
        <v>128</v>
      </c>
      <c r="Y336" s="95" t="s">
        <v>129</v>
      </c>
      <c r="Z336" s="111"/>
    </row>
    <row r="337" s="5" customFormat="1" ht="65" customHeight="1" spans="1:26">
      <c r="A337" s="64"/>
      <c r="B337" s="72" t="s">
        <v>1321</v>
      </c>
      <c r="C337" s="64" t="s">
        <v>38</v>
      </c>
      <c r="D337" s="64" t="s">
        <v>39</v>
      </c>
      <c r="E337" s="64" t="s">
        <v>1322</v>
      </c>
      <c r="F337" s="66" t="s">
        <v>1323</v>
      </c>
      <c r="G337" s="83">
        <v>126</v>
      </c>
      <c r="H337" s="68">
        <v>0</v>
      </c>
      <c r="I337" s="68">
        <v>126</v>
      </c>
      <c r="J337" s="105"/>
      <c r="K337" s="105"/>
      <c r="L337" s="95"/>
      <c r="M337" s="82" t="s">
        <v>1269</v>
      </c>
      <c r="N337" s="95">
        <v>3</v>
      </c>
      <c r="O337" s="95">
        <v>1</v>
      </c>
      <c r="P337" s="95">
        <v>0.0663</v>
      </c>
      <c r="Q337" s="95">
        <v>0.0261</v>
      </c>
      <c r="R337" s="95">
        <v>0.0402</v>
      </c>
      <c r="S337" s="95">
        <v>0.2655</v>
      </c>
      <c r="T337" s="95">
        <v>0.1046</v>
      </c>
      <c r="U337" s="95">
        <v>0.1609</v>
      </c>
      <c r="V337" s="95" t="s">
        <v>1270</v>
      </c>
      <c r="W337" s="95" t="s">
        <v>1271</v>
      </c>
      <c r="X337" s="95" t="s">
        <v>102</v>
      </c>
      <c r="Y337" s="95" t="s">
        <v>103</v>
      </c>
      <c r="Z337" s="111"/>
    </row>
    <row r="338" s="5" customFormat="1" ht="65" customHeight="1" spans="1:26">
      <c r="A338" s="64"/>
      <c r="B338" s="72" t="s">
        <v>1324</v>
      </c>
      <c r="C338" s="64" t="s">
        <v>38</v>
      </c>
      <c r="D338" s="64" t="s">
        <v>39</v>
      </c>
      <c r="E338" s="64" t="s">
        <v>1325</v>
      </c>
      <c r="F338" s="66" t="s">
        <v>1326</v>
      </c>
      <c r="G338" s="83">
        <v>123</v>
      </c>
      <c r="H338" s="68">
        <v>0</v>
      </c>
      <c r="I338" s="68">
        <v>123</v>
      </c>
      <c r="J338" s="105"/>
      <c r="K338" s="105"/>
      <c r="L338" s="95"/>
      <c r="M338" s="82" t="s">
        <v>1269</v>
      </c>
      <c r="N338" s="95">
        <v>1</v>
      </c>
      <c r="O338" s="95">
        <v>1</v>
      </c>
      <c r="P338" s="95">
        <v>0.089</v>
      </c>
      <c r="Q338" s="95">
        <v>0.0387</v>
      </c>
      <c r="R338" s="95">
        <v>0.0503</v>
      </c>
      <c r="S338" s="95">
        <v>0.343</v>
      </c>
      <c r="T338" s="95">
        <v>0.1664</v>
      </c>
      <c r="U338" s="95">
        <v>0.1766</v>
      </c>
      <c r="V338" s="95" t="s">
        <v>1270</v>
      </c>
      <c r="W338" s="95" t="s">
        <v>1271</v>
      </c>
      <c r="X338" s="95" t="s">
        <v>113</v>
      </c>
      <c r="Y338" s="95" t="s">
        <v>114</v>
      </c>
      <c r="Z338" s="111"/>
    </row>
    <row r="339" s="5" customFormat="1" ht="65" customHeight="1" spans="1:26">
      <c r="A339" s="64"/>
      <c r="B339" s="72" t="s">
        <v>1327</v>
      </c>
      <c r="C339" s="64" t="s">
        <v>38</v>
      </c>
      <c r="D339" s="64" t="s">
        <v>163</v>
      </c>
      <c r="E339" s="64" t="s">
        <v>1328</v>
      </c>
      <c r="F339" s="66" t="s">
        <v>1329</v>
      </c>
      <c r="G339" s="83">
        <v>123</v>
      </c>
      <c r="H339" s="68">
        <v>0</v>
      </c>
      <c r="I339" s="68">
        <v>123</v>
      </c>
      <c r="J339" s="105"/>
      <c r="K339" s="105"/>
      <c r="L339" s="95"/>
      <c r="M339" s="82" t="s">
        <v>1269</v>
      </c>
      <c r="N339" s="95">
        <v>2</v>
      </c>
      <c r="O339" s="95">
        <v>0</v>
      </c>
      <c r="P339" s="95">
        <v>0.1006</v>
      </c>
      <c r="Q339" s="95">
        <v>0.0674</v>
      </c>
      <c r="R339" s="95">
        <v>0.0332</v>
      </c>
      <c r="S339" s="95">
        <v>0.0342</v>
      </c>
      <c r="T339" s="95">
        <v>0.145</v>
      </c>
      <c r="U339" s="95">
        <v>0.137</v>
      </c>
      <c r="V339" s="95" t="s">
        <v>1270</v>
      </c>
      <c r="W339" s="95" t="s">
        <v>1271</v>
      </c>
      <c r="X339" s="95" t="s">
        <v>133</v>
      </c>
      <c r="Y339" s="95" t="s">
        <v>134</v>
      </c>
      <c r="Z339" s="111"/>
    </row>
    <row r="340" s="5" customFormat="1" ht="84" spans="1:26">
      <c r="A340" s="64"/>
      <c r="B340" s="72" t="s">
        <v>1330</v>
      </c>
      <c r="C340" s="64" t="s">
        <v>38</v>
      </c>
      <c r="D340" s="64" t="s">
        <v>1331</v>
      </c>
      <c r="E340" s="64" t="s">
        <v>1332</v>
      </c>
      <c r="F340" s="66" t="s">
        <v>1333</v>
      </c>
      <c r="G340" s="83">
        <v>138</v>
      </c>
      <c r="H340" s="68">
        <v>0</v>
      </c>
      <c r="I340" s="68">
        <v>138</v>
      </c>
      <c r="J340" s="105"/>
      <c r="K340" s="105"/>
      <c r="L340" s="95"/>
      <c r="M340" s="82" t="s">
        <v>1269</v>
      </c>
      <c r="N340" s="95">
        <v>2</v>
      </c>
      <c r="O340" s="95">
        <v>3</v>
      </c>
      <c r="P340" s="95">
        <v>0.3074</v>
      </c>
      <c r="Q340" s="95">
        <v>0.0646</v>
      </c>
      <c r="R340" s="95">
        <v>0.2229</v>
      </c>
      <c r="S340" s="95">
        <v>1.214</v>
      </c>
      <c r="T340" s="95">
        <v>0.9692</v>
      </c>
      <c r="U340" s="95">
        <v>0.8396</v>
      </c>
      <c r="V340" s="95" t="s">
        <v>1270</v>
      </c>
      <c r="W340" s="95" t="s">
        <v>1271</v>
      </c>
      <c r="X340" s="95" t="s">
        <v>63</v>
      </c>
      <c r="Y340" s="95" t="s">
        <v>64</v>
      </c>
      <c r="Z340" s="111"/>
    </row>
    <row r="341" s="6" customFormat="1" ht="60" spans="1:26">
      <c r="A341" s="58">
        <v>38</v>
      </c>
      <c r="B341" s="59" t="s">
        <v>1334</v>
      </c>
      <c r="C341" s="58" t="s">
        <v>38</v>
      </c>
      <c r="D341" s="58" t="s">
        <v>39</v>
      </c>
      <c r="E341" s="58" t="s">
        <v>1335</v>
      </c>
      <c r="F341" s="61" t="s">
        <v>1336</v>
      </c>
      <c r="G341" s="81">
        <f>SUM(H341:K341)</f>
        <v>656</v>
      </c>
      <c r="H341" s="63">
        <v>0</v>
      </c>
      <c r="I341" s="63">
        <v>656</v>
      </c>
      <c r="J341" s="93">
        <v>0</v>
      </c>
      <c r="K341" s="93">
        <v>0</v>
      </c>
      <c r="L341" s="60" t="s">
        <v>304</v>
      </c>
      <c r="M341" s="94" t="s">
        <v>1269</v>
      </c>
      <c r="N341" s="60">
        <v>1</v>
      </c>
      <c r="O341" s="60">
        <v>3</v>
      </c>
      <c r="P341" s="60">
        <v>0.0347</v>
      </c>
      <c r="Q341" s="60">
        <v>0.0104</v>
      </c>
      <c r="R341" s="60">
        <v>0.0243</v>
      </c>
      <c r="S341" s="60">
        <v>0.1494</v>
      </c>
      <c r="T341" s="60">
        <v>0.0448</v>
      </c>
      <c r="U341" s="60">
        <v>0.1046</v>
      </c>
      <c r="V341" s="60" t="s">
        <v>1270</v>
      </c>
      <c r="W341" s="60" t="s">
        <v>1271</v>
      </c>
      <c r="X341" s="60" t="s">
        <v>63</v>
      </c>
      <c r="Y341" s="60" t="s">
        <v>64</v>
      </c>
      <c r="Z341" s="103" t="s">
        <v>1337</v>
      </c>
    </row>
    <row r="342" s="3" customFormat="1" ht="39" customHeight="1" spans="1:26">
      <c r="A342" s="48" t="s">
        <v>1338</v>
      </c>
      <c r="B342" s="49"/>
      <c r="C342" s="50"/>
      <c r="D342" s="50"/>
      <c r="E342" s="51"/>
      <c r="F342" s="79"/>
      <c r="G342" s="80">
        <f>SUM(H342:K342)</f>
        <v>20</v>
      </c>
      <c r="H342" s="80">
        <f>SUM(H343)</f>
        <v>20</v>
      </c>
      <c r="I342" s="80">
        <f>SUM(I343)</f>
        <v>0</v>
      </c>
      <c r="J342" s="80">
        <f>SUM(J343)</f>
        <v>0</v>
      </c>
      <c r="K342" s="80">
        <f>SUM(K343)</f>
        <v>0</v>
      </c>
      <c r="L342" s="91"/>
      <c r="M342" s="92"/>
      <c r="N342" s="91"/>
      <c r="O342" s="91"/>
      <c r="P342" s="91"/>
      <c r="Q342" s="91"/>
      <c r="R342" s="91"/>
      <c r="S342" s="91"/>
      <c r="T342" s="91"/>
      <c r="U342" s="91"/>
      <c r="V342" s="91"/>
      <c r="W342" s="91"/>
      <c r="X342" s="91"/>
      <c r="Y342" s="91"/>
      <c r="Z342" s="91"/>
    </row>
    <row r="343" s="4" customFormat="1" ht="81" customHeight="1" spans="1:26">
      <c r="A343" s="58">
        <v>39</v>
      </c>
      <c r="B343" s="59" t="s">
        <v>1339</v>
      </c>
      <c r="C343" s="60" t="s">
        <v>38</v>
      </c>
      <c r="D343" s="60" t="s">
        <v>39</v>
      </c>
      <c r="E343" s="60" t="s">
        <v>1340</v>
      </c>
      <c r="F343" s="61" t="s">
        <v>1341</v>
      </c>
      <c r="G343" s="81">
        <f>SUM(H343:K343)</f>
        <v>20</v>
      </c>
      <c r="H343" s="63">
        <v>20</v>
      </c>
      <c r="I343" s="63">
        <v>0</v>
      </c>
      <c r="J343" s="93">
        <v>0</v>
      </c>
      <c r="K343" s="93">
        <v>0</v>
      </c>
      <c r="L343" s="60" t="s">
        <v>143</v>
      </c>
      <c r="M343" s="94" t="s">
        <v>1342</v>
      </c>
      <c r="N343" s="60">
        <v>8</v>
      </c>
      <c r="O343" s="60">
        <v>0</v>
      </c>
      <c r="P343" s="115">
        <v>0.02</v>
      </c>
      <c r="Q343" s="115">
        <v>0.02</v>
      </c>
      <c r="R343" s="60">
        <v>0</v>
      </c>
      <c r="S343" s="60">
        <v>0.0815</v>
      </c>
      <c r="T343" s="60">
        <v>0.0815</v>
      </c>
      <c r="U343" s="60">
        <v>0</v>
      </c>
      <c r="V343" s="60" t="s">
        <v>1343</v>
      </c>
      <c r="W343" s="60" t="s">
        <v>1344</v>
      </c>
      <c r="X343" s="60" t="s">
        <v>1345</v>
      </c>
      <c r="Y343" s="60" t="s">
        <v>1346</v>
      </c>
      <c r="Z343" s="103" t="s">
        <v>1347</v>
      </c>
    </row>
    <row r="344" s="3" customFormat="1" ht="39" customHeight="1" spans="1:26">
      <c r="A344" s="48" t="s">
        <v>1348</v>
      </c>
      <c r="B344" s="49"/>
      <c r="C344" s="50"/>
      <c r="D344" s="50"/>
      <c r="E344" s="51"/>
      <c r="F344" s="79"/>
      <c r="G344" s="80">
        <f>SUM(H344:K344)</f>
        <v>3354</v>
      </c>
      <c r="H344" s="80">
        <f>SUM(H345,H364)</f>
        <v>3354</v>
      </c>
      <c r="I344" s="80">
        <f>SUM(I345,I364)</f>
        <v>0</v>
      </c>
      <c r="J344" s="80">
        <f>SUM(J345,J364)</f>
        <v>0</v>
      </c>
      <c r="K344" s="80">
        <f>SUM(K345,K364)</f>
        <v>0</v>
      </c>
      <c r="L344" s="91"/>
      <c r="M344" s="92"/>
      <c r="N344" s="91"/>
      <c r="O344" s="91"/>
      <c r="P344" s="91"/>
      <c r="Q344" s="91"/>
      <c r="R344" s="91"/>
      <c r="S344" s="91"/>
      <c r="T344" s="91"/>
      <c r="U344" s="91"/>
      <c r="V344" s="91"/>
      <c r="W344" s="91"/>
      <c r="X344" s="91"/>
      <c r="Y344" s="91"/>
      <c r="Z344" s="91"/>
    </row>
    <row r="345" s="4" customFormat="1" ht="61" customHeight="1" spans="1:26">
      <c r="A345" s="58">
        <v>40</v>
      </c>
      <c r="B345" s="69" t="s">
        <v>1349</v>
      </c>
      <c r="C345" s="60" t="s">
        <v>38</v>
      </c>
      <c r="D345" s="60" t="s">
        <v>39</v>
      </c>
      <c r="E345" s="60" t="s">
        <v>40</v>
      </c>
      <c r="F345" s="61" t="s">
        <v>1350</v>
      </c>
      <c r="G345" s="81">
        <f>SUM(H345:K345)</f>
        <v>54</v>
      </c>
      <c r="H345" s="81">
        <f>SUM(H346:H363)</f>
        <v>54</v>
      </c>
      <c r="I345" s="81">
        <f>SUM(I346:I363)</f>
        <v>0</v>
      </c>
      <c r="J345" s="81">
        <f>SUM(J346:J363)</f>
        <v>0</v>
      </c>
      <c r="K345" s="81">
        <f>SUM(K346:K363)</f>
        <v>0</v>
      </c>
      <c r="L345" s="60" t="s">
        <v>143</v>
      </c>
      <c r="M345" s="94" t="s">
        <v>1351</v>
      </c>
      <c r="N345" s="60">
        <v>129</v>
      </c>
      <c r="O345" s="60">
        <v>0</v>
      </c>
      <c r="P345" s="60">
        <v>0.0805</v>
      </c>
      <c r="Q345" s="60">
        <v>0.0805</v>
      </c>
      <c r="R345" s="60">
        <v>0</v>
      </c>
      <c r="S345" s="60">
        <v>0.023</v>
      </c>
      <c r="T345" s="60">
        <v>0.023</v>
      </c>
      <c r="U345" s="60">
        <v>0</v>
      </c>
      <c r="V345" s="60" t="s">
        <v>1352</v>
      </c>
      <c r="W345" s="60" t="s">
        <v>1353</v>
      </c>
      <c r="X345" s="60" t="s">
        <v>46</v>
      </c>
      <c r="Y345" s="60" t="s">
        <v>47</v>
      </c>
      <c r="Z345" s="103" t="s">
        <v>1354</v>
      </c>
    </row>
    <row r="346" s="11" customFormat="1" ht="61" customHeight="1" spans="1:26">
      <c r="A346" s="64"/>
      <c r="B346" s="65" t="s">
        <v>1355</v>
      </c>
      <c r="C346" s="95" t="s">
        <v>38</v>
      </c>
      <c r="D346" s="95" t="s">
        <v>39</v>
      </c>
      <c r="E346" s="95" t="s">
        <v>1356</v>
      </c>
      <c r="F346" s="66" t="s">
        <v>1357</v>
      </c>
      <c r="G346" s="83">
        <v>1.35</v>
      </c>
      <c r="H346" s="83">
        <v>1.35</v>
      </c>
      <c r="I346" s="68"/>
      <c r="J346" s="105"/>
      <c r="K346" s="105"/>
      <c r="L346" s="95"/>
      <c r="M346" s="82" t="s">
        <v>1351</v>
      </c>
      <c r="N346" s="95">
        <v>5</v>
      </c>
      <c r="O346" s="95">
        <v>0</v>
      </c>
      <c r="P346" s="95">
        <v>0.0021</v>
      </c>
      <c r="Q346" s="95">
        <v>0.0021</v>
      </c>
      <c r="R346" s="95">
        <v>0</v>
      </c>
      <c r="S346" s="95">
        <v>0.0006</v>
      </c>
      <c r="T346" s="95">
        <v>0.0006</v>
      </c>
      <c r="U346" s="95">
        <v>0</v>
      </c>
      <c r="V346" s="95" t="s">
        <v>1352</v>
      </c>
      <c r="W346" s="95" t="s">
        <v>1353</v>
      </c>
      <c r="X346" s="95" t="str">
        <f>MID(B346,1,3)</f>
        <v>水洛镇</v>
      </c>
      <c r="Y346" s="95" t="s">
        <v>54</v>
      </c>
      <c r="Z346" s="111"/>
    </row>
    <row r="347" s="11" customFormat="1" ht="61" customHeight="1" spans="1:26">
      <c r="A347" s="64"/>
      <c r="B347" s="65" t="s">
        <v>1358</v>
      </c>
      <c r="C347" s="95" t="s">
        <v>38</v>
      </c>
      <c r="D347" s="95" t="s">
        <v>39</v>
      </c>
      <c r="E347" s="95" t="s">
        <v>1359</v>
      </c>
      <c r="F347" s="66" t="s">
        <v>1360</v>
      </c>
      <c r="G347" s="83">
        <v>1.44</v>
      </c>
      <c r="H347" s="83">
        <v>1.44</v>
      </c>
      <c r="I347" s="68"/>
      <c r="J347" s="105"/>
      <c r="K347" s="105"/>
      <c r="L347" s="95"/>
      <c r="M347" s="82" t="s">
        <v>1351</v>
      </c>
      <c r="N347" s="95">
        <v>6</v>
      </c>
      <c r="O347" s="95">
        <v>0</v>
      </c>
      <c r="P347" s="95">
        <v>0.00245</v>
      </c>
      <c r="Q347" s="95">
        <v>0.00245</v>
      </c>
      <c r="R347" s="95">
        <v>0</v>
      </c>
      <c r="S347" s="95">
        <v>0.0007</v>
      </c>
      <c r="T347" s="95">
        <v>0.0007</v>
      </c>
      <c r="U347" s="95">
        <v>0</v>
      </c>
      <c r="V347" s="95" t="s">
        <v>1352</v>
      </c>
      <c r="W347" s="95" t="s">
        <v>1353</v>
      </c>
      <c r="X347" s="95" t="str">
        <f t="shared" ref="X347:X363" si="6">MID(B347,1,3)</f>
        <v>南湖镇</v>
      </c>
      <c r="Y347" s="95" t="s">
        <v>59</v>
      </c>
      <c r="Z347" s="111"/>
    </row>
    <row r="348" s="11" customFormat="1" ht="61" customHeight="1" spans="1:26">
      <c r="A348" s="64"/>
      <c r="B348" s="65" t="s">
        <v>1361</v>
      </c>
      <c r="C348" s="95" t="s">
        <v>38</v>
      </c>
      <c r="D348" s="95" t="s">
        <v>39</v>
      </c>
      <c r="E348" s="95" t="s">
        <v>1362</v>
      </c>
      <c r="F348" s="66" t="s">
        <v>1363</v>
      </c>
      <c r="G348" s="83">
        <v>2.38</v>
      </c>
      <c r="H348" s="83">
        <v>2.38</v>
      </c>
      <c r="I348" s="68"/>
      <c r="J348" s="105"/>
      <c r="K348" s="105"/>
      <c r="L348" s="95"/>
      <c r="M348" s="82" t="s">
        <v>1351</v>
      </c>
      <c r="N348" s="95">
        <v>8</v>
      </c>
      <c r="O348" s="95">
        <v>0</v>
      </c>
      <c r="P348" s="95">
        <v>0.0035</v>
      </c>
      <c r="Q348" s="95">
        <v>0.0035</v>
      </c>
      <c r="R348" s="95">
        <v>0</v>
      </c>
      <c r="S348" s="95">
        <v>0.001</v>
      </c>
      <c r="T348" s="95">
        <v>0.001</v>
      </c>
      <c r="U348" s="95">
        <v>0</v>
      </c>
      <c r="V348" s="95" t="s">
        <v>1352</v>
      </c>
      <c r="W348" s="95" t="s">
        <v>1353</v>
      </c>
      <c r="X348" s="95" t="str">
        <f t="shared" si="6"/>
        <v>朱店镇</v>
      </c>
      <c r="Y348" s="95" t="s">
        <v>64</v>
      </c>
      <c r="Z348" s="111"/>
    </row>
    <row r="349" s="11" customFormat="1" ht="61" customHeight="1" spans="1:26">
      <c r="A349" s="64"/>
      <c r="B349" s="65" t="s">
        <v>1364</v>
      </c>
      <c r="C349" s="95" t="s">
        <v>38</v>
      </c>
      <c r="D349" s="95" t="s">
        <v>39</v>
      </c>
      <c r="E349" s="95" t="s">
        <v>771</v>
      </c>
      <c r="F349" s="66" t="s">
        <v>1365</v>
      </c>
      <c r="G349" s="83">
        <v>0.14</v>
      </c>
      <c r="H349" s="83">
        <v>0.14</v>
      </c>
      <c r="I349" s="68"/>
      <c r="J349" s="105"/>
      <c r="K349" s="105"/>
      <c r="L349" s="95"/>
      <c r="M349" s="82" t="s">
        <v>1351</v>
      </c>
      <c r="N349" s="95">
        <v>1</v>
      </c>
      <c r="O349" s="95">
        <v>0</v>
      </c>
      <c r="P349" s="95">
        <v>0.00035</v>
      </c>
      <c r="Q349" s="95">
        <v>0.00035</v>
      </c>
      <c r="R349" s="95">
        <v>0</v>
      </c>
      <c r="S349" s="95">
        <v>0.0001</v>
      </c>
      <c r="T349" s="95">
        <v>0.0001</v>
      </c>
      <c r="U349" s="95">
        <v>0</v>
      </c>
      <c r="V349" s="95" t="s">
        <v>1352</v>
      </c>
      <c r="W349" s="95" t="s">
        <v>1353</v>
      </c>
      <c r="X349" s="95" t="str">
        <f t="shared" si="6"/>
        <v>万泉镇</v>
      </c>
      <c r="Y349" s="95" t="s">
        <v>69</v>
      </c>
      <c r="Z349" s="111"/>
    </row>
    <row r="350" s="11" customFormat="1" ht="61" customHeight="1" spans="1:26">
      <c r="A350" s="64"/>
      <c r="B350" s="65" t="s">
        <v>1366</v>
      </c>
      <c r="C350" s="95" t="s">
        <v>38</v>
      </c>
      <c r="D350" s="95" t="s">
        <v>39</v>
      </c>
      <c r="E350" s="95" t="s">
        <v>1367</v>
      </c>
      <c r="F350" s="66" t="s">
        <v>1368</v>
      </c>
      <c r="G350" s="83">
        <v>2.04</v>
      </c>
      <c r="H350" s="83">
        <v>2.04</v>
      </c>
      <c r="I350" s="68"/>
      <c r="J350" s="105"/>
      <c r="K350" s="105"/>
      <c r="L350" s="95"/>
      <c r="M350" s="82" t="s">
        <v>1351</v>
      </c>
      <c r="N350" s="95">
        <v>6</v>
      </c>
      <c r="O350" s="95">
        <v>0</v>
      </c>
      <c r="P350" s="95">
        <v>0.00315</v>
      </c>
      <c r="Q350" s="95">
        <v>0.00315</v>
      </c>
      <c r="R350" s="95">
        <v>0</v>
      </c>
      <c r="S350" s="95">
        <v>0.0009</v>
      </c>
      <c r="T350" s="95">
        <v>0.0009</v>
      </c>
      <c r="U350" s="95">
        <v>0</v>
      </c>
      <c r="V350" s="95" t="s">
        <v>1352</v>
      </c>
      <c r="W350" s="95" t="s">
        <v>1353</v>
      </c>
      <c r="X350" s="95" t="str">
        <f t="shared" si="6"/>
        <v>韩店镇</v>
      </c>
      <c r="Y350" s="95" t="s">
        <v>74</v>
      </c>
      <c r="Z350" s="111"/>
    </row>
    <row r="351" s="11" customFormat="1" ht="61" customHeight="1" spans="1:26">
      <c r="A351" s="64"/>
      <c r="B351" s="65" t="s">
        <v>1369</v>
      </c>
      <c r="C351" s="95" t="s">
        <v>38</v>
      </c>
      <c r="D351" s="95" t="s">
        <v>39</v>
      </c>
      <c r="E351" s="95" t="s">
        <v>1370</v>
      </c>
      <c r="F351" s="66" t="s">
        <v>1371</v>
      </c>
      <c r="G351" s="83">
        <v>2.78</v>
      </c>
      <c r="H351" s="83">
        <v>2.78</v>
      </c>
      <c r="I351" s="68"/>
      <c r="J351" s="105"/>
      <c r="K351" s="105"/>
      <c r="L351" s="95"/>
      <c r="M351" s="82" t="s">
        <v>1351</v>
      </c>
      <c r="N351" s="95">
        <v>7</v>
      </c>
      <c r="O351" s="95">
        <v>0</v>
      </c>
      <c r="P351" s="95">
        <v>0.0042</v>
      </c>
      <c r="Q351" s="95">
        <v>0.0042</v>
      </c>
      <c r="R351" s="95">
        <v>0</v>
      </c>
      <c r="S351" s="95">
        <v>0.0012</v>
      </c>
      <c r="T351" s="95">
        <v>0.0012</v>
      </c>
      <c r="U351" s="95">
        <v>0</v>
      </c>
      <c r="V351" s="95" t="s">
        <v>1352</v>
      </c>
      <c r="W351" s="95" t="s">
        <v>1353</v>
      </c>
      <c r="X351" s="95" t="str">
        <f t="shared" si="6"/>
        <v>卧龙镇</v>
      </c>
      <c r="Y351" s="95" t="s">
        <v>89</v>
      </c>
      <c r="Z351" s="111"/>
    </row>
    <row r="352" s="11" customFormat="1" ht="61" customHeight="1" spans="1:26">
      <c r="A352" s="64"/>
      <c r="B352" s="65" t="s">
        <v>1372</v>
      </c>
      <c r="C352" s="95" t="s">
        <v>38</v>
      </c>
      <c r="D352" s="95" t="s">
        <v>39</v>
      </c>
      <c r="E352" s="95" t="s">
        <v>1373</v>
      </c>
      <c r="F352" s="66" t="s">
        <v>1374</v>
      </c>
      <c r="G352" s="83">
        <v>1.14</v>
      </c>
      <c r="H352" s="83">
        <v>1.14</v>
      </c>
      <c r="I352" s="68"/>
      <c r="J352" s="105"/>
      <c r="K352" s="105"/>
      <c r="L352" s="95"/>
      <c r="M352" s="82" t="s">
        <v>1351</v>
      </c>
      <c r="N352" s="95">
        <v>4</v>
      </c>
      <c r="O352" s="95">
        <v>0</v>
      </c>
      <c r="P352" s="95">
        <v>0.00175</v>
      </c>
      <c r="Q352" s="95">
        <v>0.00175</v>
      </c>
      <c r="R352" s="95">
        <v>0</v>
      </c>
      <c r="S352" s="95">
        <v>0.0005</v>
      </c>
      <c r="T352" s="95">
        <v>0.0005</v>
      </c>
      <c r="U352" s="95">
        <v>0</v>
      </c>
      <c r="V352" s="95" t="s">
        <v>1352</v>
      </c>
      <c r="W352" s="95" t="s">
        <v>1353</v>
      </c>
      <c r="X352" s="95" t="str">
        <f t="shared" si="6"/>
        <v>阳川镇</v>
      </c>
      <c r="Y352" s="95" t="s">
        <v>79</v>
      </c>
      <c r="Z352" s="111"/>
    </row>
    <row r="353" s="11" customFormat="1" ht="61" customHeight="1" spans="1:26">
      <c r="A353" s="64"/>
      <c r="B353" s="65" t="s">
        <v>1375</v>
      </c>
      <c r="C353" s="95" t="s">
        <v>38</v>
      </c>
      <c r="D353" s="95" t="s">
        <v>39</v>
      </c>
      <c r="E353" s="95" t="s">
        <v>1376</v>
      </c>
      <c r="F353" s="66" t="s">
        <v>1377</v>
      </c>
      <c r="G353" s="83">
        <v>1.91</v>
      </c>
      <c r="H353" s="83">
        <v>1.91</v>
      </c>
      <c r="I353" s="68"/>
      <c r="J353" s="105"/>
      <c r="K353" s="105"/>
      <c r="L353" s="95"/>
      <c r="M353" s="82" t="s">
        <v>1351</v>
      </c>
      <c r="N353" s="95">
        <v>5</v>
      </c>
      <c r="O353" s="95">
        <v>0</v>
      </c>
      <c r="P353" s="95">
        <v>0.00315</v>
      </c>
      <c r="Q353" s="95">
        <v>0.00315</v>
      </c>
      <c r="R353" s="95">
        <v>0</v>
      </c>
      <c r="S353" s="95">
        <v>0.0009</v>
      </c>
      <c r="T353" s="95">
        <v>0.0009</v>
      </c>
      <c r="U353" s="95">
        <v>0</v>
      </c>
      <c r="V353" s="95" t="s">
        <v>1352</v>
      </c>
      <c r="W353" s="95" t="s">
        <v>1353</v>
      </c>
      <c r="X353" s="95" t="str">
        <f t="shared" si="6"/>
        <v>盘安镇</v>
      </c>
      <c r="Y353" s="95" t="s">
        <v>84</v>
      </c>
      <c r="Z353" s="111"/>
    </row>
    <row r="354" s="11" customFormat="1" ht="61" customHeight="1" spans="1:26">
      <c r="A354" s="64"/>
      <c r="B354" s="65" t="s">
        <v>1378</v>
      </c>
      <c r="C354" s="95" t="s">
        <v>38</v>
      </c>
      <c r="D354" s="95" t="s">
        <v>39</v>
      </c>
      <c r="E354" s="95" t="s">
        <v>1379</v>
      </c>
      <c r="F354" s="66" t="s">
        <v>1380</v>
      </c>
      <c r="G354" s="83">
        <v>2.12</v>
      </c>
      <c r="H354" s="83">
        <v>2.12</v>
      </c>
      <c r="I354" s="68"/>
      <c r="J354" s="105"/>
      <c r="K354" s="105"/>
      <c r="L354" s="95"/>
      <c r="M354" s="82" t="s">
        <v>1351</v>
      </c>
      <c r="N354" s="95">
        <v>6</v>
      </c>
      <c r="O354" s="95">
        <v>0</v>
      </c>
      <c r="P354" s="95">
        <v>0.00315</v>
      </c>
      <c r="Q354" s="95">
        <v>0.00315</v>
      </c>
      <c r="R354" s="95">
        <v>0</v>
      </c>
      <c r="S354" s="95">
        <v>0.0009</v>
      </c>
      <c r="T354" s="95">
        <v>0.0009</v>
      </c>
      <c r="U354" s="95">
        <v>0</v>
      </c>
      <c r="V354" s="95" t="s">
        <v>1352</v>
      </c>
      <c r="W354" s="95" t="s">
        <v>1353</v>
      </c>
      <c r="X354" s="95" t="str">
        <f t="shared" si="6"/>
        <v>大庄镇</v>
      </c>
      <c r="Y354" s="95" t="s">
        <v>94</v>
      </c>
      <c r="Z354" s="111"/>
    </row>
    <row r="355" s="11" customFormat="1" ht="61" customHeight="1" spans="1:26">
      <c r="A355" s="64"/>
      <c r="B355" s="65" t="s">
        <v>1381</v>
      </c>
      <c r="C355" s="95" t="s">
        <v>38</v>
      </c>
      <c r="D355" s="95" t="s">
        <v>39</v>
      </c>
      <c r="E355" s="95" t="s">
        <v>1382</v>
      </c>
      <c r="F355" s="66" t="s">
        <v>1383</v>
      </c>
      <c r="G355" s="83">
        <v>1.43</v>
      </c>
      <c r="H355" s="83">
        <v>1.43</v>
      </c>
      <c r="I355" s="68"/>
      <c r="J355" s="105"/>
      <c r="K355" s="105"/>
      <c r="L355" s="95"/>
      <c r="M355" s="82" t="s">
        <v>1351</v>
      </c>
      <c r="N355" s="95">
        <v>6</v>
      </c>
      <c r="O355" s="95">
        <v>0</v>
      </c>
      <c r="P355" s="95">
        <v>0.0021</v>
      </c>
      <c r="Q355" s="95">
        <v>0.0021</v>
      </c>
      <c r="R355" s="95">
        <v>0</v>
      </c>
      <c r="S355" s="95">
        <v>0.0006</v>
      </c>
      <c r="T355" s="95">
        <v>0.0006</v>
      </c>
      <c r="U355" s="95">
        <v>0</v>
      </c>
      <c r="V355" s="95" t="s">
        <v>1352</v>
      </c>
      <c r="W355" s="95" t="s">
        <v>1353</v>
      </c>
      <c r="X355" s="95" t="str">
        <f t="shared" si="6"/>
        <v>通化镇</v>
      </c>
      <c r="Y355" s="95" t="s">
        <v>98</v>
      </c>
      <c r="Z355" s="111"/>
    </row>
    <row r="356" s="11" customFormat="1" ht="61" customHeight="1" spans="1:26">
      <c r="A356" s="64"/>
      <c r="B356" s="65" t="s">
        <v>1384</v>
      </c>
      <c r="C356" s="95" t="s">
        <v>38</v>
      </c>
      <c r="D356" s="95" t="s">
        <v>39</v>
      </c>
      <c r="E356" s="95" t="s">
        <v>1385</v>
      </c>
      <c r="F356" s="66" t="s">
        <v>1386</v>
      </c>
      <c r="G356" s="83">
        <v>4.75</v>
      </c>
      <c r="H356" s="83">
        <v>4.75</v>
      </c>
      <c r="I356" s="68"/>
      <c r="J356" s="105"/>
      <c r="K356" s="105"/>
      <c r="L356" s="95"/>
      <c r="M356" s="82" t="s">
        <v>1351</v>
      </c>
      <c r="N356" s="95">
        <v>11</v>
      </c>
      <c r="O356" s="95">
        <v>0</v>
      </c>
      <c r="P356" s="95">
        <v>0.007</v>
      </c>
      <c r="Q356" s="95">
        <v>0.007</v>
      </c>
      <c r="R356" s="95">
        <v>0</v>
      </c>
      <c r="S356" s="95">
        <v>0.002</v>
      </c>
      <c r="T356" s="95">
        <v>0.002</v>
      </c>
      <c r="U356" s="95">
        <v>0</v>
      </c>
      <c r="V356" s="95" t="s">
        <v>1352</v>
      </c>
      <c r="W356" s="95" t="s">
        <v>1353</v>
      </c>
      <c r="X356" s="95" t="str">
        <f t="shared" si="6"/>
        <v>永宁镇</v>
      </c>
      <c r="Y356" s="95" t="s">
        <v>129</v>
      </c>
      <c r="Z356" s="111"/>
    </row>
    <row r="357" s="11" customFormat="1" ht="61" customHeight="1" spans="1:26">
      <c r="A357" s="64"/>
      <c r="B357" s="65" t="s">
        <v>1387</v>
      </c>
      <c r="C357" s="95" t="s">
        <v>38</v>
      </c>
      <c r="D357" s="95" t="s">
        <v>39</v>
      </c>
      <c r="E357" s="95" t="s">
        <v>1388</v>
      </c>
      <c r="F357" s="66" t="s">
        <v>1389</v>
      </c>
      <c r="G357" s="83">
        <v>4.73</v>
      </c>
      <c r="H357" s="83">
        <v>4.73</v>
      </c>
      <c r="I357" s="68"/>
      <c r="J357" s="105"/>
      <c r="K357" s="105"/>
      <c r="L357" s="95"/>
      <c r="M357" s="82" t="s">
        <v>1351</v>
      </c>
      <c r="N357" s="95">
        <v>9</v>
      </c>
      <c r="O357" s="95">
        <v>0</v>
      </c>
      <c r="P357" s="95">
        <v>0.007</v>
      </c>
      <c r="Q357" s="95">
        <v>0.007</v>
      </c>
      <c r="R357" s="95">
        <v>0</v>
      </c>
      <c r="S357" s="95">
        <v>0.002</v>
      </c>
      <c r="T357" s="95">
        <v>0.002</v>
      </c>
      <c r="U357" s="95">
        <v>0</v>
      </c>
      <c r="V357" s="95" t="s">
        <v>1352</v>
      </c>
      <c r="W357" s="95" t="s">
        <v>1353</v>
      </c>
      <c r="X357" s="95" t="str">
        <f t="shared" si="6"/>
        <v>良邑镇</v>
      </c>
      <c r="Y357" s="95" t="s">
        <v>124</v>
      </c>
      <c r="Z357" s="111"/>
    </row>
    <row r="358" s="11" customFormat="1" ht="61" customHeight="1" spans="1:26">
      <c r="A358" s="64"/>
      <c r="B358" s="65" t="s">
        <v>1390</v>
      </c>
      <c r="C358" s="95" t="s">
        <v>38</v>
      </c>
      <c r="D358" s="95" t="s">
        <v>39</v>
      </c>
      <c r="E358" s="95" t="s">
        <v>1391</v>
      </c>
      <c r="F358" s="66" t="s">
        <v>1392</v>
      </c>
      <c r="G358" s="83">
        <v>2.24</v>
      </c>
      <c r="H358" s="83">
        <v>2.24</v>
      </c>
      <c r="I358" s="68"/>
      <c r="J358" s="105"/>
      <c r="K358" s="105"/>
      <c r="L358" s="95"/>
      <c r="M358" s="82" t="s">
        <v>1351</v>
      </c>
      <c r="N358" s="95">
        <v>7</v>
      </c>
      <c r="O358" s="95">
        <v>0</v>
      </c>
      <c r="P358" s="95">
        <v>0.0035</v>
      </c>
      <c r="Q358" s="95">
        <v>0.0035</v>
      </c>
      <c r="R358" s="95">
        <v>0</v>
      </c>
      <c r="S358" s="95">
        <v>0.001</v>
      </c>
      <c r="T358" s="95">
        <v>0.001</v>
      </c>
      <c r="U358" s="95">
        <v>0</v>
      </c>
      <c r="V358" s="95" t="s">
        <v>1352</v>
      </c>
      <c r="W358" s="95" t="s">
        <v>1353</v>
      </c>
      <c r="X358" s="95" t="str">
        <f t="shared" si="6"/>
        <v>岳堡镇</v>
      </c>
      <c r="Y358" s="95" t="s">
        <v>103</v>
      </c>
      <c r="Z358" s="111"/>
    </row>
    <row r="359" s="11" customFormat="1" ht="61" customHeight="1" spans="1:26">
      <c r="A359" s="64"/>
      <c r="B359" s="65" t="s">
        <v>1393</v>
      </c>
      <c r="C359" s="95" t="s">
        <v>38</v>
      </c>
      <c r="D359" s="95" t="s">
        <v>39</v>
      </c>
      <c r="E359" s="95" t="s">
        <v>1394</v>
      </c>
      <c r="F359" s="66" t="s">
        <v>1395</v>
      </c>
      <c r="G359" s="83">
        <v>8.61</v>
      </c>
      <c r="H359" s="83">
        <v>8.61</v>
      </c>
      <c r="I359" s="68"/>
      <c r="J359" s="105"/>
      <c r="K359" s="105"/>
      <c r="L359" s="95"/>
      <c r="M359" s="82" t="s">
        <v>1351</v>
      </c>
      <c r="N359" s="95">
        <v>13</v>
      </c>
      <c r="O359" s="95">
        <v>0</v>
      </c>
      <c r="P359" s="95">
        <v>0.0112</v>
      </c>
      <c r="Q359" s="95">
        <v>0.0112</v>
      </c>
      <c r="R359" s="95">
        <v>0</v>
      </c>
      <c r="S359" s="95">
        <v>0.0032</v>
      </c>
      <c r="T359" s="95">
        <v>0.0032</v>
      </c>
      <c r="U359" s="95">
        <v>0</v>
      </c>
      <c r="V359" s="95" t="s">
        <v>1352</v>
      </c>
      <c r="W359" s="95" t="s">
        <v>1353</v>
      </c>
      <c r="X359" s="95" t="str">
        <f t="shared" si="6"/>
        <v>柳梁镇</v>
      </c>
      <c r="Y359" s="95" t="s">
        <v>119</v>
      </c>
      <c r="Z359" s="111"/>
    </row>
    <row r="360" s="11" customFormat="1" ht="61" customHeight="1" spans="1:26">
      <c r="A360" s="64"/>
      <c r="B360" s="65" t="s">
        <v>1396</v>
      </c>
      <c r="C360" s="95" t="s">
        <v>38</v>
      </c>
      <c r="D360" s="95" t="s">
        <v>39</v>
      </c>
      <c r="E360" s="95" t="s">
        <v>1397</v>
      </c>
      <c r="F360" s="66" t="s">
        <v>1398</v>
      </c>
      <c r="G360" s="83">
        <v>4.42</v>
      </c>
      <c r="H360" s="83">
        <v>4.42</v>
      </c>
      <c r="I360" s="68"/>
      <c r="J360" s="105"/>
      <c r="K360" s="105"/>
      <c r="L360" s="95"/>
      <c r="M360" s="82" t="s">
        <v>1351</v>
      </c>
      <c r="N360" s="95">
        <v>9</v>
      </c>
      <c r="O360" s="95">
        <v>0</v>
      </c>
      <c r="P360" s="95">
        <v>0.00665</v>
      </c>
      <c r="Q360" s="95">
        <v>0.00665</v>
      </c>
      <c r="R360" s="95">
        <v>0</v>
      </c>
      <c r="S360" s="95">
        <v>0.0019</v>
      </c>
      <c r="T360" s="95">
        <v>0.0019</v>
      </c>
      <c r="U360" s="95">
        <v>0</v>
      </c>
      <c r="V360" s="95" t="s">
        <v>1352</v>
      </c>
      <c r="W360" s="95" t="s">
        <v>1353</v>
      </c>
      <c r="X360" s="95" t="str">
        <f t="shared" si="6"/>
        <v>南坪镇</v>
      </c>
      <c r="Y360" s="95" t="s">
        <v>139</v>
      </c>
      <c r="Z360" s="111"/>
    </row>
    <row r="361" s="11" customFormat="1" ht="61" customHeight="1" spans="1:26">
      <c r="A361" s="64"/>
      <c r="B361" s="65" t="s">
        <v>1399</v>
      </c>
      <c r="C361" s="95" t="s">
        <v>38</v>
      </c>
      <c r="D361" s="95" t="s">
        <v>39</v>
      </c>
      <c r="E361" s="95" t="s">
        <v>1400</v>
      </c>
      <c r="F361" s="66" t="s">
        <v>1401</v>
      </c>
      <c r="G361" s="83">
        <v>6.85</v>
      </c>
      <c r="H361" s="83">
        <v>6.85</v>
      </c>
      <c r="I361" s="68"/>
      <c r="J361" s="105"/>
      <c r="K361" s="105"/>
      <c r="L361" s="95"/>
      <c r="M361" s="82" t="s">
        <v>1351</v>
      </c>
      <c r="N361" s="95">
        <v>11</v>
      </c>
      <c r="O361" s="95">
        <v>0</v>
      </c>
      <c r="P361" s="95">
        <v>0.01015</v>
      </c>
      <c r="Q361" s="95">
        <v>0.01015</v>
      </c>
      <c r="R361" s="95">
        <v>0</v>
      </c>
      <c r="S361" s="95">
        <v>0.0029</v>
      </c>
      <c r="T361" s="95">
        <v>0.0029</v>
      </c>
      <c r="U361" s="95">
        <v>0</v>
      </c>
      <c r="V361" s="95" t="s">
        <v>1352</v>
      </c>
      <c r="W361" s="95" t="s">
        <v>1353</v>
      </c>
      <c r="X361" s="95" t="str">
        <f t="shared" si="6"/>
        <v>杨河乡</v>
      </c>
      <c r="Y361" s="95" t="s">
        <v>109</v>
      </c>
      <c r="Z361" s="111"/>
    </row>
    <row r="362" s="11" customFormat="1" ht="61" customHeight="1" spans="1:26">
      <c r="A362" s="64"/>
      <c r="B362" s="65" t="s">
        <v>1402</v>
      </c>
      <c r="C362" s="95" t="s">
        <v>38</v>
      </c>
      <c r="D362" s="95" t="s">
        <v>39</v>
      </c>
      <c r="E362" s="95" t="s">
        <v>1403</v>
      </c>
      <c r="F362" s="66" t="s">
        <v>1404</v>
      </c>
      <c r="G362" s="83">
        <v>1.34</v>
      </c>
      <c r="H362" s="83">
        <v>1.34</v>
      </c>
      <c r="I362" s="68"/>
      <c r="J362" s="105"/>
      <c r="K362" s="105"/>
      <c r="L362" s="95"/>
      <c r="M362" s="82" t="s">
        <v>1351</v>
      </c>
      <c r="N362" s="95">
        <v>5</v>
      </c>
      <c r="O362" s="95">
        <v>0</v>
      </c>
      <c r="P362" s="95">
        <v>0.0021</v>
      </c>
      <c r="Q362" s="95">
        <v>0.0021</v>
      </c>
      <c r="R362" s="95">
        <v>0</v>
      </c>
      <c r="S362" s="95">
        <v>0.0006</v>
      </c>
      <c r="T362" s="95">
        <v>0.0006</v>
      </c>
      <c r="U362" s="95">
        <v>0</v>
      </c>
      <c r="V362" s="95" t="s">
        <v>1352</v>
      </c>
      <c r="W362" s="95" t="s">
        <v>1353</v>
      </c>
      <c r="X362" s="95" t="str">
        <f t="shared" si="6"/>
        <v>赵墩乡</v>
      </c>
      <c r="Y362" s="95" t="s">
        <v>114</v>
      </c>
      <c r="Z362" s="111"/>
    </row>
    <row r="363" s="11" customFormat="1" ht="61" customHeight="1" spans="1:26">
      <c r="A363" s="64"/>
      <c r="B363" s="65" t="s">
        <v>1405</v>
      </c>
      <c r="C363" s="95" t="s">
        <v>38</v>
      </c>
      <c r="D363" s="95" t="s">
        <v>39</v>
      </c>
      <c r="E363" s="95" t="s">
        <v>1406</v>
      </c>
      <c r="F363" s="66" t="s">
        <v>1407</v>
      </c>
      <c r="G363" s="83">
        <v>4.33</v>
      </c>
      <c r="H363" s="83">
        <v>4.33</v>
      </c>
      <c r="I363" s="68"/>
      <c r="J363" s="105"/>
      <c r="K363" s="105"/>
      <c r="L363" s="95"/>
      <c r="M363" s="82" t="s">
        <v>1351</v>
      </c>
      <c r="N363" s="95">
        <v>10</v>
      </c>
      <c r="O363" s="95">
        <v>0</v>
      </c>
      <c r="P363" s="95">
        <v>0.007</v>
      </c>
      <c r="Q363" s="95">
        <v>0.007</v>
      </c>
      <c r="R363" s="95">
        <v>0</v>
      </c>
      <c r="S363" s="95">
        <v>0.002</v>
      </c>
      <c r="T363" s="95">
        <v>0.002</v>
      </c>
      <c r="U363" s="95">
        <v>0</v>
      </c>
      <c r="V363" s="95" t="s">
        <v>1352</v>
      </c>
      <c r="W363" s="95" t="s">
        <v>1353</v>
      </c>
      <c r="X363" s="95" t="str">
        <f t="shared" si="6"/>
        <v>郑河乡</v>
      </c>
      <c r="Y363" s="95" t="s">
        <v>134</v>
      </c>
      <c r="Z363" s="111"/>
    </row>
    <row r="364" s="6" customFormat="1" ht="138" customHeight="1" spans="1:26">
      <c r="A364" s="58">
        <v>41</v>
      </c>
      <c r="B364" s="69" t="s">
        <v>1408</v>
      </c>
      <c r="C364" s="58" t="s">
        <v>38</v>
      </c>
      <c r="D364" s="58" t="s">
        <v>39</v>
      </c>
      <c r="E364" s="58" t="s">
        <v>40</v>
      </c>
      <c r="F364" s="61" t="s">
        <v>1409</v>
      </c>
      <c r="G364" s="81">
        <f>SUM(H364:K364)</f>
        <v>3300</v>
      </c>
      <c r="H364" s="81">
        <f>SUM(H365:H382)</f>
        <v>3300</v>
      </c>
      <c r="I364" s="63">
        <v>0</v>
      </c>
      <c r="J364" s="93">
        <v>0</v>
      </c>
      <c r="K364" s="93">
        <v>0</v>
      </c>
      <c r="L364" s="60" t="s">
        <v>143</v>
      </c>
      <c r="M364" s="103" t="s">
        <v>1410</v>
      </c>
      <c r="N364" s="60"/>
      <c r="O364" s="60"/>
      <c r="P364" s="60"/>
      <c r="Q364" s="60"/>
      <c r="R364" s="60"/>
      <c r="S364" s="60"/>
      <c r="T364" s="60"/>
      <c r="U364" s="60"/>
      <c r="V364" s="60" t="s">
        <v>1343</v>
      </c>
      <c r="W364" s="60" t="s">
        <v>1344</v>
      </c>
      <c r="X364" s="60" t="s">
        <v>46</v>
      </c>
      <c r="Y364" s="108" t="s">
        <v>47</v>
      </c>
      <c r="Z364" s="109" t="s">
        <v>1411</v>
      </c>
    </row>
    <row r="365" s="3" customFormat="1" ht="72" spans="1:26">
      <c r="A365" s="114"/>
      <c r="B365" s="72" t="s">
        <v>1412</v>
      </c>
      <c r="C365" s="64" t="s">
        <v>38</v>
      </c>
      <c r="D365" s="64" t="s">
        <v>163</v>
      </c>
      <c r="E365" s="64" t="s">
        <v>1108</v>
      </c>
      <c r="F365" s="82" t="s">
        <v>1413</v>
      </c>
      <c r="G365" s="83">
        <v>208.87</v>
      </c>
      <c r="H365" s="83">
        <v>177.5395</v>
      </c>
      <c r="I365" s="83"/>
      <c r="J365" s="83"/>
      <c r="K365" s="83"/>
      <c r="L365" s="95"/>
      <c r="M365" s="82" t="s">
        <v>1410</v>
      </c>
      <c r="N365" s="95">
        <v>7</v>
      </c>
      <c r="O365" s="95">
        <v>5</v>
      </c>
      <c r="P365" s="95">
        <v>0.0887</v>
      </c>
      <c r="Q365" s="95">
        <v>0.0887</v>
      </c>
      <c r="R365" s="95">
        <v>0</v>
      </c>
      <c r="S365" s="95">
        <v>0.3548</v>
      </c>
      <c r="T365" s="95">
        <v>0.3548</v>
      </c>
      <c r="U365" s="95">
        <v>0</v>
      </c>
      <c r="V365" s="91" t="s">
        <v>1343</v>
      </c>
      <c r="W365" s="91" t="s">
        <v>1344</v>
      </c>
      <c r="X365" s="91" t="s">
        <v>102</v>
      </c>
      <c r="Y365" s="91" t="s">
        <v>103</v>
      </c>
      <c r="Z365" s="91"/>
    </row>
    <row r="366" s="3" customFormat="1" ht="72" spans="1:26">
      <c r="A366" s="114"/>
      <c r="B366" s="72" t="s">
        <v>1414</v>
      </c>
      <c r="C366" s="64" t="s">
        <v>38</v>
      </c>
      <c r="D366" s="64" t="s">
        <v>163</v>
      </c>
      <c r="E366" s="64" t="s">
        <v>986</v>
      </c>
      <c r="F366" s="82" t="s">
        <v>1415</v>
      </c>
      <c r="G366" s="83">
        <v>219.6</v>
      </c>
      <c r="H366" s="83">
        <v>186.66</v>
      </c>
      <c r="I366" s="83"/>
      <c r="J366" s="83"/>
      <c r="K366" s="83"/>
      <c r="L366" s="95"/>
      <c r="M366" s="82" t="s">
        <v>1410</v>
      </c>
      <c r="N366" s="95">
        <v>12</v>
      </c>
      <c r="O366" s="95"/>
      <c r="P366" s="95">
        <v>0.0938</v>
      </c>
      <c r="Q366" s="95">
        <v>0.0938</v>
      </c>
      <c r="R366" s="95">
        <v>0</v>
      </c>
      <c r="S366" s="95">
        <v>0.3752</v>
      </c>
      <c r="T366" s="95">
        <v>0.3752</v>
      </c>
      <c r="U366" s="95">
        <v>0</v>
      </c>
      <c r="V366" s="91" t="s">
        <v>1343</v>
      </c>
      <c r="W366" s="91" t="s">
        <v>1344</v>
      </c>
      <c r="X366" s="91" t="s">
        <v>133</v>
      </c>
      <c r="Y366" s="91" t="s">
        <v>134</v>
      </c>
      <c r="Z366" s="91"/>
    </row>
    <row r="367" s="3" customFormat="1" ht="96" spans="1:26">
      <c r="A367" s="114"/>
      <c r="B367" s="72" t="s">
        <v>1416</v>
      </c>
      <c r="C367" s="64" t="s">
        <v>38</v>
      </c>
      <c r="D367" s="64" t="s">
        <v>163</v>
      </c>
      <c r="E367" s="64" t="s">
        <v>1417</v>
      </c>
      <c r="F367" s="82" t="s">
        <v>1418</v>
      </c>
      <c r="G367" s="83">
        <v>149.91</v>
      </c>
      <c r="H367" s="83">
        <v>132.8235</v>
      </c>
      <c r="I367" s="83"/>
      <c r="J367" s="83"/>
      <c r="K367" s="83"/>
      <c r="L367" s="95"/>
      <c r="M367" s="82" t="s">
        <v>1410</v>
      </c>
      <c r="N367" s="95">
        <v>14</v>
      </c>
      <c r="O367" s="95">
        <v>2</v>
      </c>
      <c r="P367" s="95">
        <v>0.064</v>
      </c>
      <c r="Q367" s="95">
        <v>0.064</v>
      </c>
      <c r="R367" s="95">
        <v>0</v>
      </c>
      <c r="S367" s="95">
        <v>0.256</v>
      </c>
      <c r="T367" s="95">
        <v>0.256</v>
      </c>
      <c r="U367" s="95">
        <v>0</v>
      </c>
      <c r="V367" s="91" t="s">
        <v>1343</v>
      </c>
      <c r="W367" s="91" t="s">
        <v>1344</v>
      </c>
      <c r="X367" s="91" t="s">
        <v>128</v>
      </c>
      <c r="Y367" s="91" t="s">
        <v>129</v>
      </c>
      <c r="Z367" s="91"/>
    </row>
    <row r="368" s="3" customFormat="1" ht="144" spans="1:26">
      <c r="A368" s="114"/>
      <c r="B368" s="72" t="s">
        <v>1419</v>
      </c>
      <c r="C368" s="64" t="s">
        <v>38</v>
      </c>
      <c r="D368" s="64" t="s">
        <v>1420</v>
      </c>
      <c r="E368" s="64" t="s">
        <v>250</v>
      </c>
      <c r="F368" s="82" t="s">
        <v>1421</v>
      </c>
      <c r="G368" s="83">
        <v>429.02</v>
      </c>
      <c r="H368" s="83">
        <v>364.667</v>
      </c>
      <c r="I368" s="83"/>
      <c r="J368" s="83"/>
      <c r="K368" s="83"/>
      <c r="L368" s="95"/>
      <c r="M368" s="82" t="s">
        <v>1410</v>
      </c>
      <c r="N368" s="95">
        <v>23</v>
      </c>
      <c r="O368" s="95">
        <v>1</v>
      </c>
      <c r="P368" s="95">
        <v>0.1827</v>
      </c>
      <c r="Q368" s="95">
        <v>0.1827</v>
      </c>
      <c r="R368" s="95">
        <v>0</v>
      </c>
      <c r="S368" s="95">
        <v>0.7308</v>
      </c>
      <c r="T368" s="95">
        <v>0.7308</v>
      </c>
      <c r="U368" s="95">
        <v>0</v>
      </c>
      <c r="V368" s="91" t="s">
        <v>1343</v>
      </c>
      <c r="W368" s="91" t="s">
        <v>1344</v>
      </c>
      <c r="X368" s="91" t="s">
        <v>88</v>
      </c>
      <c r="Y368" s="91" t="s">
        <v>89</v>
      </c>
      <c r="Z368" s="91"/>
    </row>
    <row r="369" s="3" customFormat="1" ht="96" spans="1:26">
      <c r="A369" s="114"/>
      <c r="B369" s="72" t="s">
        <v>1422</v>
      </c>
      <c r="C369" s="64" t="s">
        <v>38</v>
      </c>
      <c r="D369" s="64" t="s">
        <v>1420</v>
      </c>
      <c r="E369" s="64" t="s">
        <v>1423</v>
      </c>
      <c r="F369" s="82" t="s">
        <v>1424</v>
      </c>
      <c r="G369" s="83">
        <v>156.92</v>
      </c>
      <c r="H369" s="83">
        <v>133.382</v>
      </c>
      <c r="I369" s="83"/>
      <c r="J369" s="83"/>
      <c r="K369" s="83"/>
      <c r="L369" s="95"/>
      <c r="M369" s="82" t="s">
        <v>1410</v>
      </c>
      <c r="N369" s="95">
        <v>5</v>
      </c>
      <c r="O369" s="95">
        <v>11</v>
      </c>
      <c r="P369" s="95">
        <v>0.0667</v>
      </c>
      <c r="Q369" s="95">
        <v>0.0667</v>
      </c>
      <c r="R369" s="95">
        <v>0</v>
      </c>
      <c r="S369" s="95">
        <v>0.2668</v>
      </c>
      <c r="T369" s="95">
        <v>0.2668</v>
      </c>
      <c r="U369" s="95">
        <v>0</v>
      </c>
      <c r="V369" s="91" t="s">
        <v>1343</v>
      </c>
      <c r="W369" s="91" t="s">
        <v>1344</v>
      </c>
      <c r="X369" s="91" t="s">
        <v>78</v>
      </c>
      <c r="Y369" s="91" t="s">
        <v>79</v>
      </c>
      <c r="Z369" s="91"/>
    </row>
    <row r="370" s="3" customFormat="1" ht="132" spans="1:26">
      <c r="A370" s="114"/>
      <c r="B370" s="72" t="s">
        <v>1425</v>
      </c>
      <c r="C370" s="64" t="s">
        <v>38</v>
      </c>
      <c r="D370" s="64" t="s">
        <v>163</v>
      </c>
      <c r="E370" s="64" t="s">
        <v>228</v>
      </c>
      <c r="F370" s="82" t="s">
        <v>1426</v>
      </c>
      <c r="G370" s="83">
        <v>139.6</v>
      </c>
      <c r="H370" s="83">
        <v>118.66</v>
      </c>
      <c r="I370" s="83"/>
      <c r="J370" s="83"/>
      <c r="K370" s="83"/>
      <c r="L370" s="95"/>
      <c r="M370" s="82" t="s">
        <v>1410</v>
      </c>
      <c r="N370" s="95">
        <v>5</v>
      </c>
      <c r="O370" s="95">
        <v>16</v>
      </c>
      <c r="P370" s="95">
        <v>0.0597</v>
      </c>
      <c r="Q370" s="95">
        <v>0.0597</v>
      </c>
      <c r="R370" s="95">
        <v>0</v>
      </c>
      <c r="S370" s="95">
        <v>0.2388</v>
      </c>
      <c r="T370" s="95">
        <v>0.2388</v>
      </c>
      <c r="U370" s="95">
        <v>0</v>
      </c>
      <c r="V370" s="91" t="s">
        <v>1343</v>
      </c>
      <c r="W370" s="91" t="s">
        <v>1344</v>
      </c>
      <c r="X370" s="91" t="s">
        <v>68</v>
      </c>
      <c r="Y370" s="91" t="s">
        <v>69</v>
      </c>
      <c r="Z370" s="91"/>
    </row>
    <row r="371" s="3" customFormat="1" ht="132" spans="1:26">
      <c r="A371" s="114"/>
      <c r="B371" s="72" t="s">
        <v>1427</v>
      </c>
      <c r="C371" s="64" t="s">
        <v>38</v>
      </c>
      <c r="D371" s="64" t="s">
        <v>1420</v>
      </c>
      <c r="E371" s="64" t="s">
        <v>1428</v>
      </c>
      <c r="F371" s="82" t="s">
        <v>1429</v>
      </c>
      <c r="G371" s="83">
        <v>158.44</v>
      </c>
      <c r="H371" s="83">
        <v>134.674</v>
      </c>
      <c r="I371" s="83"/>
      <c r="J371" s="83"/>
      <c r="K371" s="83"/>
      <c r="L371" s="95"/>
      <c r="M371" s="82" t="s">
        <v>1410</v>
      </c>
      <c r="N371" s="95">
        <v>7</v>
      </c>
      <c r="O371" s="95">
        <v>14</v>
      </c>
      <c r="P371" s="95">
        <v>0.0675</v>
      </c>
      <c r="Q371" s="95">
        <v>0.0675</v>
      </c>
      <c r="R371" s="95">
        <v>0</v>
      </c>
      <c r="S371" s="95">
        <v>0.27</v>
      </c>
      <c r="T371" s="95">
        <v>0.27</v>
      </c>
      <c r="U371" s="95">
        <v>0</v>
      </c>
      <c r="V371" s="91" t="s">
        <v>1343</v>
      </c>
      <c r="W371" s="91" t="s">
        <v>1344</v>
      </c>
      <c r="X371" s="91" t="s">
        <v>63</v>
      </c>
      <c r="Y371" s="91" t="s">
        <v>64</v>
      </c>
      <c r="Z371" s="91"/>
    </row>
    <row r="372" s="3" customFormat="1" ht="108" spans="1:26">
      <c r="A372" s="114"/>
      <c r="B372" s="72" t="s">
        <v>1430</v>
      </c>
      <c r="C372" s="64" t="s">
        <v>38</v>
      </c>
      <c r="D372" s="64" t="s">
        <v>163</v>
      </c>
      <c r="E372" s="64" t="s">
        <v>1431</v>
      </c>
      <c r="F372" s="82" t="s">
        <v>1432</v>
      </c>
      <c r="G372" s="83">
        <v>340.45</v>
      </c>
      <c r="H372" s="83">
        <v>289.3825</v>
      </c>
      <c r="I372" s="83"/>
      <c r="J372" s="83"/>
      <c r="K372" s="83"/>
      <c r="L372" s="95"/>
      <c r="M372" s="82" t="s">
        <v>1410</v>
      </c>
      <c r="N372" s="95">
        <v>15</v>
      </c>
      <c r="O372" s="95">
        <v>2</v>
      </c>
      <c r="P372" s="95">
        <v>0.1445</v>
      </c>
      <c r="Q372" s="95">
        <v>0.1445</v>
      </c>
      <c r="R372" s="95">
        <v>0</v>
      </c>
      <c r="S372" s="95">
        <v>0.578</v>
      </c>
      <c r="T372" s="95">
        <v>0.578</v>
      </c>
      <c r="U372" s="95">
        <v>0</v>
      </c>
      <c r="V372" s="91" t="s">
        <v>1343</v>
      </c>
      <c r="W372" s="91" t="s">
        <v>1344</v>
      </c>
      <c r="X372" s="91" t="s">
        <v>73</v>
      </c>
      <c r="Y372" s="91" t="s">
        <v>74</v>
      </c>
      <c r="Z372" s="91"/>
    </row>
    <row r="373" s="3" customFormat="1" ht="84" spans="1:26">
      <c r="A373" s="114"/>
      <c r="B373" s="72" t="s">
        <v>1433</v>
      </c>
      <c r="C373" s="64" t="s">
        <v>38</v>
      </c>
      <c r="D373" s="64" t="s">
        <v>1420</v>
      </c>
      <c r="E373" s="64" t="s">
        <v>1434</v>
      </c>
      <c r="F373" s="82" t="s">
        <v>1435</v>
      </c>
      <c r="G373" s="83">
        <v>312.82</v>
      </c>
      <c r="H373" s="83">
        <v>265.897</v>
      </c>
      <c r="I373" s="83"/>
      <c r="J373" s="83"/>
      <c r="K373" s="83"/>
      <c r="L373" s="95"/>
      <c r="M373" s="82" t="s">
        <v>1410</v>
      </c>
      <c r="N373" s="95">
        <v>9</v>
      </c>
      <c r="O373" s="95">
        <v>4</v>
      </c>
      <c r="P373" s="95">
        <v>0.1329</v>
      </c>
      <c r="Q373" s="95">
        <v>0.1329</v>
      </c>
      <c r="R373" s="95">
        <v>0</v>
      </c>
      <c r="S373" s="95">
        <v>0.5316</v>
      </c>
      <c r="T373" s="95">
        <v>0.5316</v>
      </c>
      <c r="U373" s="95">
        <v>0</v>
      </c>
      <c r="V373" s="91" t="s">
        <v>1343</v>
      </c>
      <c r="W373" s="91" t="s">
        <v>1344</v>
      </c>
      <c r="X373" s="91" t="s">
        <v>123</v>
      </c>
      <c r="Y373" s="91" t="s">
        <v>124</v>
      </c>
      <c r="Z373" s="91"/>
    </row>
    <row r="374" s="3" customFormat="1" ht="108" spans="1:26">
      <c r="A374" s="114"/>
      <c r="B374" s="72" t="s">
        <v>1436</v>
      </c>
      <c r="C374" s="64" t="s">
        <v>38</v>
      </c>
      <c r="D374" s="64" t="s">
        <v>1420</v>
      </c>
      <c r="E374" s="64" t="s">
        <v>1437</v>
      </c>
      <c r="F374" s="82" t="s">
        <v>1438</v>
      </c>
      <c r="G374" s="83">
        <v>306.69</v>
      </c>
      <c r="H374" s="83">
        <v>260.6865</v>
      </c>
      <c r="I374" s="83"/>
      <c r="J374" s="83"/>
      <c r="K374" s="83"/>
      <c r="L374" s="95"/>
      <c r="M374" s="82" t="s">
        <v>1410</v>
      </c>
      <c r="N374" s="95">
        <v>13</v>
      </c>
      <c r="O374" s="95">
        <v>5</v>
      </c>
      <c r="P374" s="95">
        <v>0.1303</v>
      </c>
      <c r="Q374" s="95">
        <v>0.1303</v>
      </c>
      <c r="R374" s="95">
        <v>0</v>
      </c>
      <c r="S374" s="95">
        <v>0.5212</v>
      </c>
      <c r="T374" s="95">
        <v>0.5212</v>
      </c>
      <c r="U374" s="95">
        <v>0</v>
      </c>
      <c r="V374" s="91" t="s">
        <v>1343</v>
      </c>
      <c r="W374" s="91" t="s">
        <v>1344</v>
      </c>
      <c r="X374" s="91" t="s">
        <v>118</v>
      </c>
      <c r="Y374" s="91" t="s">
        <v>119</v>
      </c>
      <c r="Z374" s="91"/>
    </row>
    <row r="375" s="3" customFormat="1" ht="96" spans="1:26">
      <c r="A375" s="114"/>
      <c r="B375" s="72" t="s">
        <v>1439</v>
      </c>
      <c r="C375" s="64" t="s">
        <v>38</v>
      </c>
      <c r="D375" s="64" t="s">
        <v>1420</v>
      </c>
      <c r="E375" s="64" t="s">
        <v>1440</v>
      </c>
      <c r="F375" s="82" t="s">
        <v>1441</v>
      </c>
      <c r="G375" s="83">
        <v>111.38</v>
      </c>
      <c r="H375" s="83">
        <v>94.673</v>
      </c>
      <c r="I375" s="83"/>
      <c r="J375" s="83"/>
      <c r="K375" s="83"/>
      <c r="L375" s="95"/>
      <c r="M375" s="82" t="s">
        <v>1410</v>
      </c>
      <c r="N375" s="95">
        <v>5</v>
      </c>
      <c r="O375" s="95">
        <v>11</v>
      </c>
      <c r="P375" s="95">
        <v>0.0474</v>
      </c>
      <c r="Q375" s="95">
        <v>0.0474</v>
      </c>
      <c r="R375" s="95">
        <v>0</v>
      </c>
      <c r="S375" s="95">
        <v>0.1896</v>
      </c>
      <c r="T375" s="95">
        <v>0.1896</v>
      </c>
      <c r="U375" s="95">
        <v>0</v>
      </c>
      <c r="V375" s="91" t="s">
        <v>1343</v>
      </c>
      <c r="W375" s="91" t="s">
        <v>1344</v>
      </c>
      <c r="X375" s="91" t="s">
        <v>58</v>
      </c>
      <c r="Y375" s="91" t="s">
        <v>59</v>
      </c>
      <c r="Z375" s="91"/>
    </row>
    <row r="376" s="3" customFormat="1" ht="108" spans="1:26">
      <c r="A376" s="114"/>
      <c r="B376" s="72" t="s">
        <v>1442</v>
      </c>
      <c r="C376" s="64" t="s">
        <v>38</v>
      </c>
      <c r="D376" s="64" t="s">
        <v>163</v>
      </c>
      <c r="E376" s="64" t="s">
        <v>1443</v>
      </c>
      <c r="F376" s="82" t="s">
        <v>1444</v>
      </c>
      <c r="G376" s="83">
        <v>150.42</v>
      </c>
      <c r="H376" s="83">
        <v>127.857</v>
      </c>
      <c r="I376" s="83"/>
      <c r="J376" s="83"/>
      <c r="K376" s="83"/>
      <c r="L376" s="95"/>
      <c r="M376" s="82" t="s">
        <v>1410</v>
      </c>
      <c r="N376" s="95">
        <v>18</v>
      </c>
      <c r="O376" s="95"/>
      <c r="P376" s="95">
        <v>0.0641</v>
      </c>
      <c r="Q376" s="95">
        <v>0.0641</v>
      </c>
      <c r="R376" s="95">
        <v>0</v>
      </c>
      <c r="S376" s="95">
        <v>0.2564</v>
      </c>
      <c r="T376" s="95">
        <v>0.2564</v>
      </c>
      <c r="U376" s="95">
        <v>0</v>
      </c>
      <c r="V376" s="91" t="s">
        <v>1343</v>
      </c>
      <c r="W376" s="91" t="s">
        <v>1344</v>
      </c>
      <c r="X376" s="91" t="s">
        <v>83</v>
      </c>
      <c r="Y376" s="91" t="s">
        <v>84</v>
      </c>
      <c r="Z376" s="91"/>
    </row>
    <row r="377" s="3" customFormat="1" ht="108" spans="1:26">
      <c r="A377" s="114"/>
      <c r="B377" s="72" t="s">
        <v>1445</v>
      </c>
      <c r="C377" s="64" t="s">
        <v>38</v>
      </c>
      <c r="D377" s="64" t="s">
        <v>163</v>
      </c>
      <c r="E377" s="64" t="s">
        <v>1446</v>
      </c>
      <c r="F377" s="82" t="s">
        <v>1447</v>
      </c>
      <c r="G377" s="83">
        <v>148.93</v>
      </c>
      <c r="H377" s="83">
        <v>126.5905</v>
      </c>
      <c r="I377" s="83"/>
      <c r="J377" s="83"/>
      <c r="K377" s="83"/>
      <c r="L377" s="95"/>
      <c r="M377" s="82" t="s">
        <v>1410</v>
      </c>
      <c r="N377" s="95">
        <v>6</v>
      </c>
      <c r="O377" s="95">
        <v>12</v>
      </c>
      <c r="P377" s="95">
        <v>0.0636</v>
      </c>
      <c r="Q377" s="95">
        <v>0.0636</v>
      </c>
      <c r="R377" s="95">
        <v>0</v>
      </c>
      <c r="S377" s="95">
        <v>0.2544</v>
      </c>
      <c r="T377" s="95">
        <v>0.2544</v>
      </c>
      <c r="U377" s="95">
        <v>0</v>
      </c>
      <c r="V377" s="91" t="s">
        <v>1343</v>
      </c>
      <c r="W377" s="91" t="s">
        <v>1344</v>
      </c>
      <c r="X377" s="91" t="s">
        <v>53</v>
      </c>
      <c r="Y377" s="91" t="s">
        <v>54</v>
      </c>
      <c r="Z377" s="91"/>
    </row>
    <row r="378" s="3" customFormat="1" ht="84" spans="1:26">
      <c r="A378" s="114"/>
      <c r="B378" s="72" t="s">
        <v>1448</v>
      </c>
      <c r="C378" s="64" t="s">
        <v>38</v>
      </c>
      <c r="D378" s="64" t="s">
        <v>163</v>
      </c>
      <c r="E378" s="64" t="s">
        <v>1449</v>
      </c>
      <c r="F378" s="82" t="s">
        <v>1450</v>
      </c>
      <c r="G378" s="83">
        <v>150.73</v>
      </c>
      <c r="H378" s="83">
        <v>128.1205</v>
      </c>
      <c r="I378" s="83"/>
      <c r="J378" s="83"/>
      <c r="K378" s="83"/>
      <c r="L378" s="95"/>
      <c r="M378" s="82" t="s">
        <v>1410</v>
      </c>
      <c r="N378" s="95">
        <v>7</v>
      </c>
      <c r="O378" s="95">
        <v>6</v>
      </c>
      <c r="P378" s="95">
        <v>0.0644</v>
      </c>
      <c r="Q378" s="95">
        <v>0.0644</v>
      </c>
      <c r="R378" s="95">
        <v>0</v>
      </c>
      <c r="S378" s="95">
        <v>0.2576</v>
      </c>
      <c r="T378" s="95">
        <v>0.2576</v>
      </c>
      <c r="U378" s="95">
        <v>0</v>
      </c>
      <c r="V378" s="91" t="s">
        <v>1343</v>
      </c>
      <c r="W378" s="91" t="s">
        <v>1344</v>
      </c>
      <c r="X378" s="91" t="s">
        <v>138</v>
      </c>
      <c r="Y378" s="91" t="s">
        <v>139</v>
      </c>
      <c r="Z378" s="91"/>
    </row>
    <row r="379" s="3" customFormat="1" ht="84" spans="1:26">
      <c r="A379" s="114"/>
      <c r="B379" s="72" t="s">
        <v>1451</v>
      </c>
      <c r="C379" s="64" t="s">
        <v>38</v>
      </c>
      <c r="D379" s="64" t="s">
        <v>1420</v>
      </c>
      <c r="E379" s="64" t="s">
        <v>1452</v>
      </c>
      <c r="F379" s="82" t="s">
        <v>1453</v>
      </c>
      <c r="G379" s="83">
        <v>177.67</v>
      </c>
      <c r="H379" s="83">
        <v>151.0195</v>
      </c>
      <c r="I379" s="83"/>
      <c r="J379" s="83"/>
      <c r="K379" s="83"/>
      <c r="L379" s="95"/>
      <c r="M379" s="82" t="s">
        <v>1410</v>
      </c>
      <c r="N379" s="95">
        <v>13</v>
      </c>
      <c r="O379" s="95"/>
      <c r="P379" s="95">
        <v>0.0757</v>
      </c>
      <c r="Q379" s="95">
        <v>0.0757</v>
      </c>
      <c r="R379" s="95">
        <v>0</v>
      </c>
      <c r="S379" s="95">
        <v>0.3028</v>
      </c>
      <c r="T379" s="95">
        <v>0.3028</v>
      </c>
      <c r="U379" s="95">
        <v>0</v>
      </c>
      <c r="V379" s="91" t="s">
        <v>1343</v>
      </c>
      <c r="W379" s="91" t="s">
        <v>1344</v>
      </c>
      <c r="X379" s="91" t="s">
        <v>113</v>
      </c>
      <c r="Y379" s="91" t="s">
        <v>114</v>
      </c>
      <c r="Z379" s="91"/>
    </row>
    <row r="380" s="3" customFormat="1" ht="84" spans="1:26">
      <c r="A380" s="114"/>
      <c r="B380" s="72" t="s">
        <v>1454</v>
      </c>
      <c r="C380" s="64" t="s">
        <v>38</v>
      </c>
      <c r="D380" s="64" t="s">
        <v>1420</v>
      </c>
      <c r="E380" s="64" t="s">
        <v>1455</v>
      </c>
      <c r="F380" s="82" t="s">
        <v>1456</v>
      </c>
      <c r="G380" s="83">
        <v>288.41</v>
      </c>
      <c r="H380" s="83">
        <v>245.1485</v>
      </c>
      <c r="I380" s="83"/>
      <c r="J380" s="83"/>
      <c r="K380" s="83"/>
      <c r="L380" s="95"/>
      <c r="M380" s="82" t="s">
        <v>1410</v>
      </c>
      <c r="N380" s="95">
        <v>12</v>
      </c>
      <c r="O380" s="95">
        <v>1</v>
      </c>
      <c r="P380" s="95">
        <v>0.1224</v>
      </c>
      <c r="Q380" s="95">
        <v>0.1224</v>
      </c>
      <c r="R380" s="95">
        <v>0</v>
      </c>
      <c r="S380" s="95">
        <v>0.4896</v>
      </c>
      <c r="T380" s="95">
        <v>0.4896</v>
      </c>
      <c r="U380" s="95">
        <v>0</v>
      </c>
      <c r="V380" s="91" t="s">
        <v>1343</v>
      </c>
      <c r="W380" s="91" t="s">
        <v>1344</v>
      </c>
      <c r="X380" s="91" t="s">
        <v>108</v>
      </c>
      <c r="Y380" s="91" t="s">
        <v>109</v>
      </c>
      <c r="Z380" s="91"/>
    </row>
    <row r="381" s="3" customFormat="1" ht="96" spans="1:26">
      <c r="A381" s="114"/>
      <c r="B381" s="72" t="s">
        <v>1457</v>
      </c>
      <c r="C381" s="64" t="s">
        <v>38</v>
      </c>
      <c r="D381" s="64" t="s">
        <v>1420</v>
      </c>
      <c r="E381" s="64" t="s">
        <v>1458</v>
      </c>
      <c r="F381" s="82" t="s">
        <v>1459</v>
      </c>
      <c r="G381" s="83">
        <v>228.26</v>
      </c>
      <c r="H381" s="83">
        <v>194.021</v>
      </c>
      <c r="I381" s="83"/>
      <c r="J381" s="83"/>
      <c r="K381" s="83"/>
      <c r="L381" s="95"/>
      <c r="M381" s="82" t="s">
        <v>1410</v>
      </c>
      <c r="N381" s="95">
        <v>14</v>
      </c>
      <c r="O381" s="95">
        <v>2</v>
      </c>
      <c r="P381" s="95">
        <v>0.097</v>
      </c>
      <c r="Q381" s="95">
        <v>0.097</v>
      </c>
      <c r="R381" s="95">
        <v>0</v>
      </c>
      <c r="S381" s="95">
        <v>0.2367</v>
      </c>
      <c r="T381" s="95">
        <v>0.2367</v>
      </c>
      <c r="U381" s="95">
        <v>0</v>
      </c>
      <c r="V381" s="91" t="s">
        <v>1343</v>
      </c>
      <c r="W381" s="91" t="s">
        <v>1344</v>
      </c>
      <c r="X381" s="91" t="s">
        <v>97</v>
      </c>
      <c r="Y381" s="91" t="s">
        <v>98</v>
      </c>
      <c r="Z381" s="91"/>
    </row>
    <row r="382" s="3" customFormat="1" ht="96" spans="1:26">
      <c r="A382" s="114"/>
      <c r="B382" s="72" t="s">
        <v>1460</v>
      </c>
      <c r="C382" s="64" t="s">
        <v>38</v>
      </c>
      <c r="D382" s="64" t="s">
        <v>1420</v>
      </c>
      <c r="E382" s="64" t="s">
        <v>1461</v>
      </c>
      <c r="F382" s="82" t="s">
        <v>1462</v>
      </c>
      <c r="G382" s="83">
        <v>197.88</v>
      </c>
      <c r="H382" s="83">
        <v>168.198</v>
      </c>
      <c r="I382" s="83"/>
      <c r="J382" s="83"/>
      <c r="K382" s="83"/>
      <c r="L382" s="95"/>
      <c r="M382" s="82" t="s">
        <v>1410</v>
      </c>
      <c r="N382" s="95">
        <v>13</v>
      </c>
      <c r="O382" s="95">
        <v>3</v>
      </c>
      <c r="P382" s="95">
        <v>0.0844</v>
      </c>
      <c r="Q382" s="95">
        <v>0.0844</v>
      </c>
      <c r="R382" s="95">
        <v>0</v>
      </c>
      <c r="S382" s="95">
        <v>0.422</v>
      </c>
      <c r="T382" s="95">
        <v>0.422</v>
      </c>
      <c r="U382" s="95">
        <v>0</v>
      </c>
      <c r="V382" s="91" t="s">
        <v>1343</v>
      </c>
      <c r="W382" s="91" t="s">
        <v>1344</v>
      </c>
      <c r="X382" s="91" t="s">
        <v>93</v>
      </c>
      <c r="Y382" s="91" t="s">
        <v>94</v>
      </c>
      <c r="Z382" s="91"/>
    </row>
    <row r="383" s="3" customFormat="1" ht="39" customHeight="1" spans="1:26">
      <c r="A383" s="48" t="s">
        <v>1463</v>
      </c>
      <c r="B383" s="49"/>
      <c r="C383" s="50"/>
      <c r="D383" s="50"/>
      <c r="E383" s="51"/>
      <c r="F383" s="79"/>
      <c r="G383" s="80">
        <f>SUM(H383:K383)</f>
        <v>600</v>
      </c>
      <c r="H383" s="80">
        <f>SUM(H384:H387)</f>
        <v>0</v>
      </c>
      <c r="I383" s="80">
        <f>SUM(I384:I387)</f>
        <v>600</v>
      </c>
      <c r="J383" s="80">
        <f>SUM(J384:J387)</f>
        <v>0</v>
      </c>
      <c r="K383" s="80">
        <f>SUM(K384:K387)</f>
        <v>0</v>
      </c>
      <c r="L383" s="91"/>
      <c r="M383" s="92"/>
      <c r="N383" s="91"/>
      <c r="O383" s="91"/>
      <c r="P383" s="91"/>
      <c r="Q383" s="91"/>
      <c r="R383" s="91"/>
      <c r="S383" s="91"/>
      <c r="T383" s="91"/>
      <c r="U383" s="91"/>
      <c r="V383" s="91"/>
      <c r="W383" s="91"/>
      <c r="X383" s="91"/>
      <c r="Y383" s="91"/>
      <c r="Z383" s="91"/>
    </row>
    <row r="384" s="4" customFormat="1" ht="66" customHeight="1" spans="1:26">
      <c r="A384" s="58">
        <v>42</v>
      </c>
      <c r="B384" s="59" t="s">
        <v>1464</v>
      </c>
      <c r="C384" s="60" t="s">
        <v>38</v>
      </c>
      <c r="D384" s="60" t="s">
        <v>39</v>
      </c>
      <c r="E384" s="60" t="s">
        <v>1016</v>
      </c>
      <c r="F384" s="61" t="s">
        <v>1465</v>
      </c>
      <c r="G384" s="81">
        <v>300</v>
      </c>
      <c r="H384" s="63">
        <v>0</v>
      </c>
      <c r="I384" s="81">
        <v>300</v>
      </c>
      <c r="J384" s="93">
        <v>0</v>
      </c>
      <c r="K384" s="93">
        <v>0</v>
      </c>
      <c r="L384" s="60" t="s">
        <v>304</v>
      </c>
      <c r="M384" s="94" t="s">
        <v>1466</v>
      </c>
      <c r="N384" s="60">
        <v>1</v>
      </c>
      <c r="O384" s="60">
        <v>0</v>
      </c>
      <c r="P384" s="60">
        <v>0.0242</v>
      </c>
      <c r="Q384" s="60">
        <v>0.012</v>
      </c>
      <c r="R384" s="60">
        <v>0.0122</v>
      </c>
      <c r="S384" s="60">
        <v>0.1017</v>
      </c>
      <c r="T384" s="60">
        <v>0.0521</v>
      </c>
      <c r="U384" s="60">
        <v>0.0496</v>
      </c>
      <c r="V384" s="60" t="s">
        <v>1467</v>
      </c>
      <c r="W384" s="60" t="s">
        <v>1468</v>
      </c>
      <c r="X384" s="60" t="s">
        <v>73</v>
      </c>
      <c r="Y384" s="60" t="s">
        <v>74</v>
      </c>
      <c r="Z384" s="103" t="s">
        <v>1469</v>
      </c>
    </row>
    <row r="385" s="6" customFormat="1" ht="72" spans="1:26">
      <c r="A385" s="58">
        <v>43</v>
      </c>
      <c r="B385" s="59" t="s">
        <v>1470</v>
      </c>
      <c r="C385" s="60" t="s">
        <v>38</v>
      </c>
      <c r="D385" s="60" t="s">
        <v>39</v>
      </c>
      <c r="E385" s="60" t="s">
        <v>1471</v>
      </c>
      <c r="F385" s="61" t="s">
        <v>1472</v>
      </c>
      <c r="G385" s="81">
        <v>100</v>
      </c>
      <c r="H385" s="116">
        <v>0</v>
      </c>
      <c r="I385" s="81">
        <v>100</v>
      </c>
      <c r="J385" s="93">
        <v>0</v>
      </c>
      <c r="K385" s="93">
        <v>0</v>
      </c>
      <c r="L385" s="60" t="s">
        <v>304</v>
      </c>
      <c r="M385" s="123" t="s">
        <v>1473</v>
      </c>
      <c r="N385" s="112">
        <v>1</v>
      </c>
      <c r="O385" s="112">
        <v>0</v>
      </c>
      <c r="P385" s="112">
        <v>0.0186</v>
      </c>
      <c r="Q385" s="112">
        <v>0.009</v>
      </c>
      <c r="R385" s="112">
        <v>0.0096</v>
      </c>
      <c r="S385" s="112">
        <v>0.0719</v>
      </c>
      <c r="T385" s="112">
        <v>0.0396</v>
      </c>
      <c r="U385" s="112">
        <v>0.0323</v>
      </c>
      <c r="V385" s="60" t="s">
        <v>1467</v>
      </c>
      <c r="W385" s="60" t="s">
        <v>1468</v>
      </c>
      <c r="X385" s="60" t="s">
        <v>128</v>
      </c>
      <c r="Y385" s="60" t="s">
        <v>129</v>
      </c>
      <c r="Z385" s="125" t="s">
        <v>1253</v>
      </c>
    </row>
    <row r="386" s="6" customFormat="1" ht="48" spans="1:26">
      <c r="A386" s="58">
        <v>44</v>
      </c>
      <c r="B386" s="59" t="s">
        <v>1474</v>
      </c>
      <c r="C386" s="60" t="s">
        <v>38</v>
      </c>
      <c r="D386" s="60" t="s">
        <v>39</v>
      </c>
      <c r="E386" s="60" t="s">
        <v>1475</v>
      </c>
      <c r="F386" s="61" t="s">
        <v>1476</v>
      </c>
      <c r="G386" s="81">
        <v>100</v>
      </c>
      <c r="H386" s="116">
        <v>0</v>
      </c>
      <c r="I386" s="81">
        <v>100</v>
      </c>
      <c r="J386" s="93">
        <v>0</v>
      </c>
      <c r="K386" s="93">
        <v>0</v>
      </c>
      <c r="L386" s="60" t="s">
        <v>304</v>
      </c>
      <c r="M386" s="123" t="s">
        <v>1477</v>
      </c>
      <c r="N386" s="112">
        <v>1</v>
      </c>
      <c r="O386" s="112">
        <v>0</v>
      </c>
      <c r="P386" s="112">
        <v>0.022</v>
      </c>
      <c r="Q386" s="112">
        <v>0.013</v>
      </c>
      <c r="R386" s="112">
        <v>0.009</v>
      </c>
      <c r="S386" s="112">
        <v>0.7</v>
      </c>
      <c r="T386" s="112">
        <v>0.05</v>
      </c>
      <c r="U386" s="112">
        <v>0.02</v>
      </c>
      <c r="V386" s="60" t="s">
        <v>1467</v>
      </c>
      <c r="W386" s="60" t="s">
        <v>1468</v>
      </c>
      <c r="X386" s="60" t="s">
        <v>97</v>
      </c>
      <c r="Y386" s="60" t="s">
        <v>98</v>
      </c>
      <c r="Z386" s="125" t="s">
        <v>1253</v>
      </c>
    </row>
    <row r="387" s="6" customFormat="1" ht="72" spans="1:26">
      <c r="A387" s="58">
        <v>45</v>
      </c>
      <c r="B387" s="59" t="s">
        <v>1478</v>
      </c>
      <c r="C387" s="60" t="s">
        <v>38</v>
      </c>
      <c r="D387" s="60" t="s">
        <v>39</v>
      </c>
      <c r="E387" s="60" t="s">
        <v>1479</v>
      </c>
      <c r="F387" s="61" t="s">
        <v>1480</v>
      </c>
      <c r="G387" s="81">
        <v>100</v>
      </c>
      <c r="H387" s="116">
        <v>0</v>
      </c>
      <c r="I387" s="81">
        <v>100</v>
      </c>
      <c r="J387" s="93">
        <v>0</v>
      </c>
      <c r="K387" s="93">
        <v>0</v>
      </c>
      <c r="L387" s="60" t="s">
        <v>304</v>
      </c>
      <c r="M387" s="123" t="s">
        <v>1481</v>
      </c>
      <c r="N387" s="112">
        <v>1</v>
      </c>
      <c r="O387" s="112">
        <v>0</v>
      </c>
      <c r="P387" s="112">
        <v>0.0304</v>
      </c>
      <c r="Q387" s="112">
        <v>0.0164</v>
      </c>
      <c r="R387" s="112">
        <v>0.014</v>
      </c>
      <c r="S387" s="112">
        <v>0.1198</v>
      </c>
      <c r="T387" s="112">
        <v>0.0635</v>
      </c>
      <c r="U387" s="112">
        <v>0.0563</v>
      </c>
      <c r="V387" s="60" t="s">
        <v>1467</v>
      </c>
      <c r="W387" s="60" t="s">
        <v>1468</v>
      </c>
      <c r="X387" s="60" t="s">
        <v>133</v>
      </c>
      <c r="Y387" s="60" t="s">
        <v>134</v>
      </c>
      <c r="Z387" s="125" t="s">
        <v>1253</v>
      </c>
    </row>
    <row r="388" s="3" customFormat="1" ht="39" customHeight="1" spans="1:26">
      <c r="A388" s="117" t="s">
        <v>1482</v>
      </c>
      <c r="B388" s="43" t="s">
        <v>1483</v>
      </c>
      <c r="C388" s="44"/>
      <c r="D388" s="44"/>
      <c r="E388" s="45"/>
      <c r="F388" s="75"/>
      <c r="G388" s="118">
        <f>SUM(H388:K388)</f>
        <v>8337.23</v>
      </c>
      <c r="H388" s="118">
        <f>SUM(H389,H409,H413,H415,H417,H441,H450,H452,)</f>
        <v>7212.23</v>
      </c>
      <c r="I388" s="118">
        <f>SUM(I389,I409,I413,I415,I417,I441,I450,I452,)</f>
        <v>1125</v>
      </c>
      <c r="J388" s="118">
        <f>SUM(J389,J409,J413,J415,J417,J441,J450,J452,)</f>
        <v>0</v>
      </c>
      <c r="K388" s="118">
        <f>SUM(K389,K409,K413,K415,K417,K441,K450,K452,)</f>
        <v>0</v>
      </c>
      <c r="L388" s="87"/>
      <c r="M388" s="87"/>
      <c r="N388" s="87"/>
      <c r="O388" s="87"/>
      <c r="P388" s="87"/>
      <c r="Q388" s="87"/>
      <c r="R388" s="87"/>
      <c r="S388" s="87"/>
      <c r="T388" s="87"/>
      <c r="U388" s="87"/>
      <c r="V388" s="91"/>
      <c r="W388" s="91"/>
      <c r="X388" s="87"/>
      <c r="Y388" s="87"/>
      <c r="Z388" s="91"/>
    </row>
    <row r="389" s="3" customFormat="1" ht="39" customHeight="1" spans="1:26">
      <c r="A389" s="48" t="s">
        <v>1484</v>
      </c>
      <c r="B389" s="49"/>
      <c r="C389" s="50"/>
      <c r="D389" s="50"/>
      <c r="E389" s="51"/>
      <c r="F389" s="79"/>
      <c r="G389" s="80">
        <f>SUM(G390,G408)</f>
        <v>2867.11</v>
      </c>
      <c r="H389" s="80">
        <f>SUM(H390,H408)</f>
        <v>1742.11</v>
      </c>
      <c r="I389" s="80">
        <f>SUM(I390,I408)</f>
        <v>1125</v>
      </c>
      <c r="J389" s="80">
        <f>SUM(J390,J408)</f>
        <v>0</v>
      </c>
      <c r="K389" s="80">
        <f>SUM(K390,K408)</f>
        <v>0</v>
      </c>
      <c r="L389" s="91"/>
      <c r="M389" s="92"/>
      <c r="N389" s="91"/>
      <c r="O389" s="91"/>
      <c r="P389" s="91"/>
      <c r="Q389" s="91"/>
      <c r="R389" s="91"/>
      <c r="S389" s="91"/>
      <c r="T389" s="91"/>
      <c r="U389" s="91"/>
      <c r="V389" s="91"/>
      <c r="W389" s="91"/>
      <c r="X389" s="91"/>
      <c r="Y389" s="91"/>
      <c r="Z389" s="91"/>
    </row>
    <row r="390" s="4" customFormat="1" ht="131" customHeight="1" spans="1:26">
      <c r="A390" s="58">
        <v>46</v>
      </c>
      <c r="B390" s="59" t="s">
        <v>1485</v>
      </c>
      <c r="C390" s="60" t="s">
        <v>38</v>
      </c>
      <c r="D390" s="60" t="s">
        <v>39</v>
      </c>
      <c r="E390" s="60" t="s">
        <v>1486</v>
      </c>
      <c r="F390" s="61" t="s">
        <v>1487</v>
      </c>
      <c r="G390" s="81">
        <f>SUM(H390:K390)</f>
        <v>2797.11</v>
      </c>
      <c r="H390" s="81">
        <f>SUM(H391:H407)</f>
        <v>1672.11</v>
      </c>
      <c r="I390" s="81">
        <f>SUM(I391:I407)</f>
        <v>1125</v>
      </c>
      <c r="J390" s="81">
        <f>SUM(J391:J407)</f>
        <v>0</v>
      </c>
      <c r="K390" s="81">
        <f>SUM(K391:K407)</f>
        <v>0</v>
      </c>
      <c r="L390" s="60" t="s">
        <v>749</v>
      </c>
      <c r="M390" s="94" t="s">
        <v>1488</v>
      </c>
      <c r="N390" s="60">
        <v>35</v>
      </c>
      <c r="O390" s="60">
        <v>14</v>
      </c>
      <c r="P390" s="60">
        <v>1.9945</v>
      </c>
      <c r="Q390" s="60">
        <v>0.7453</v>
      </c>
      <c r="R390" s="60">
        <v>1.2539</v>
      </c>
      <c r="S390" s="60">
        <v>5.4817</v>
      </c>
      <c r="T390" s="60">
        <v>2.1437</v>
      </c>
      <c r="U390" s="60">
        <v>3.3382</v>
      </c>
      <c r="V390" s="60" t="s">
        <v>1270</v>
      </c>
      <c r="W390" s="60" t="s">
        <v>1271</v>
      </c>
      <c r="X390" s="60" t="s">
        <v>474</v>
      </c>
      <c r="Y390" s="60" t="s">
        <v>475</v>
      </c>
      <c r="Z390" s="103" t="s">
        <v>1489</v>
      </c>
    </row>
    <row r="391" s="4" customFormat="1" ht="83" customHeight="1" spans="1:26">
      <c r="A391" s="58"/>
      <c r="B391" s="72" t="s">
        <v>1490</v>
      </c>
      <c r="C391" s="95" t="s">
        <v>38</v>
      </c>
      <c r="D391" s="95" t="s">
        <v>39</v>
      </c>
      <c r="E391" s="95" t="s">
        <v>1491</v>
      </c>
      <c r="F391" s="66" t="s">
        <v>1492</v>
      </c>
      <c r="G391" s="83">
        <v>182.98</v>
      </c>
      <c r="H391" s="83">
        <v>119.93</v>
      </c>
      <c r="I391" s="68">
        <v>63.05</v>
      </c>
      <c r="J391" s="105"/>
      <c r="K391" s="105"/>
      <c r="L391" s="95"/>
      <c r="M391" s="82" t="s">
        <v>1488</v>
      </c>
      <c r="N391" s="95">
        <v>2</v>
      </c>
      <c r="O391" s="95">
        <v>2</v>
      </c>
      <c r="P391" s="95">
        <v>0.0347</v>
      </c>
      <c r="Q391" s="95">
        <v>0.0104</v>
      </c>
      <c r="R391" s="95">
        <v>0.0243</v>
      </c>
      <c r="S391" s="95">
        <v>0.1494</v>
      </c>
      <c r="T391" s="95">
        <v>0.0448</v>
      </c>
      <c r="U391" s="95">
        <v>0.1046</v>
      </c>
      <c r="V391" s="95" t="s">
        <v>1270</v>
      </c>
      <c r="W391" s="95" t="s">
        <v>1271</v>
      </c>
      <c r="X391" s="95" t="s">
        <v>53</v>
      </c>
      <c r="Y391" s="95" t="s">
        <v>54</v>
      </c>
      <c r="Z391" s="103"/>
    </row>
    <row r="392" s="4" customFormat="1" ht="73" customHeight="1" spans="1:26">
      <c r="A392" s="104"/>
      <c r="B392" s="72" t="s">
        <v>1493</v>
      </c>
      <c r="C392" s="95" t="s">
        <v>38</v>
      </c>
      <c r="D392" s="95" t="s">
        <v>39</v>
      </c>
      <c r="E392" s="95" t="s">
        <v>1494</v>
      </c>
      <c r="F392" s="66" t="s">
        <v>1495</v>
      </c>
      <c r="G392" s="83">
        <v>67.08</v>
      </c>
      <c r="H392" s="83">
        <v>43.96</v>
      </c>
      <c r="I392" s="68">
        <v>23.12</v>
      </c>
      <c r="J392" s="105"/>
      <c r="K392" s="105"/>
      <c r="L392" s="95"/>
      <c r="M392" s="82" t="s">
        <v>1488</v>
      </c>
      <c r="N392" s="95">
        <v>1</v>
      </c>
      <c r="O392" s="95">
        <v>2</v>
      </c>
      <c r="P392" s="95">
        <v>0.0159</v>
      </c>
      <c r="Q392" s="95">
        <v>0.0048</v>
      </c>
      <c r="R392" s="95">
        <v>0.0111</v>
      </c>
      <c r="S392" s="95">
        <v>0.0726</v>
      </c>
      <c r="T392" s="95">
        <v>0.0218</v>
      </c>
      <c r="U392" s="95">
        <v>0.0508</v>
      </c>
      <c r="V392" s="95" t="s">
        <v>1270</v>
      </c>
      <c r="W392" s="95" t="s">
        <v>1271</v>
      </c>
      <c r="X392" s="95" t="s">
        <v>58</v>
      </c>
      <c r="Y392" s="95" t="s">
        <v>59</v>
      </c>
      <c r="Z392" s="103"/>
    </row>
    <row r="393" s="4" customFormat="1" ht="65" customHeight="1" spans="1:26">
      <c r="A393" s="104"/>
      <c r="B393" s="72" t="s">
        <v>1496</v>
      </c>
      <c r="C393" s="95" t="s">
        <v>38</v>
      </c>
      <c r="D393" s="95" t="s">
        <v>39</v>
      </c>
      <c r="E393" s="95" t="s">
        <v>759</v>
      </c>
      <c r="F393" s="66" t="s">
        <v>1497</v>
      </c>
      <c r="G393" s="83">
        <v>198.96</v>
      </c>
      <c r="H393" s="83">
        <v>130.39</v>
      </c>
      <c r="I393" s="68">
        <v>68.57</v>
      </c>
      <c r="J393" s="105"/>
      <c r="K393" s="105"/>
      <c r="L393" s="95"/>
      <c r="M393" s="82" t="s">
        <v>1488</v>
      </c>
      <c r="N393" s="95">
        <v>1</v>
      </c>
      <c r="O393" s="95">
        <v>0</v>
      </c>
      <c r="P393" s="95">
        <v>0.0418</v>
      </c>
      <c r="Q393" s="95">
        <v>0.0125</v>
      </c>
      <c r="R393" s="95">
        <v>0.0293</v>
      </c>
      <c r="S393" s="95">
        <v>0.1665</v>
      </c>
      <c r="T393" s="95">
        <v>0.05</v>
      </c>
      <c r="U393" s="95">
        <v>0.1165</v>
      </c>
      <c r="V393" s="95" t="s">
        <v>1270</v>
      </c>
      <c r="W393" s="95" t="s">
        <v>1271</v>
      </c>
      <c r="X393" s="95" t="s">
        <v>63</v>
      </c>
      <c r="Y393" s="95" t="s">
        <v>64</v>
      </c>
      <c r="Z393" s="103"/>
    </row>
    <row r="394" s="4" customFormat="1" ht="76" customHeight="1" spans="1:26">
      <c r="A394" s="104"/>
      <c r="B394" s="72" t="s">
        <v>1498</v>
      </c>
      <c r="C394" s="95" t="s">
        <v>38</v>
      </c>
      <c r="D394" s="95" t="s">
        <v>39</v>
      </c>
      <c r="E394" s="95" t="s">
        <v>1499</v>
      </c>
      <c r="F394" s="66" t="s">
        <v>1500</v>
      </c>
      <c r="G394" s="83">
        <v>77.29</v>
      </c>
      <c r="H394" s="83">
        <v>50.65</v>
      </c>
      <c r="I394" s="68">
        <v>26.64</v>
      </c>
      <c r="J394" s="105"/>
      <c r="K394" s="105"/>
      <c r="L394" s="95"/>
      <c r="M394" s="82" t="s">
        <v>1488</v>
      </c>
      <c r="N394" s="95">
        <v>0</v>
      </c>
      <c r="O394" s="95">
        <v>2</v>
      </c>
      <c r="P394" s="95">
        <v>0.0588</v>
      </c>
      <c r="Q394" s="95">
        <v>0.0176</v>
      </c>
      <c r="R394" s="95">
        <v>0.0412</v>
      </c>
      <c r="S394" s="95">
        <v>0.2525</v>
      </c>
      <c r="T394" s="95">
        <v>0.0758</v>
      </c>
      <c r="U394" s="95">
        <v>0.1767</v>
      </c>
      <c r="V394" s="95" t="s">
        <v>1270</v>
      </c>
      <c r="W394" s="95" t="s">
        <v>1271</v>
      </c>
      <c r="X394" s="95" t="s">
        <v>68</v>
      </c>
      <c r="Y394" s="95" t="s">
        <v>69</v>
      </c>
      <c r="Z394" s="103"/>
    </row>
    <row r="395" s="4" customFormat="1" ht="61" customHeight="1" spans="1:26">
      <c r="A395" s="104"/>
      <c r="B395" s="72" t="s">
        <v>1501</v>
      </c>
      <c r="C395" s="95" t="s">
        <v>38</v>
      </c>
      <c r="D395" s="95" t="s">
        <v>39</v>
      </c>
      <c r="E395" s="95" t="s">
        <v>1502</v>
      </c>
      <c r="F395" s="66" t="s">
        <v>1503</v>
      </c>
      <c r="G395" s="83">
        <v>32.37</v>
      </c>
      <c r="H395" s="83">
        <v>21.21</v>
      </c>
      <c r="I395" s="68">
        <v>11.16</v>
      </c>
      <c r="J395" s="105"/>
      <c r="K395" s="105"/>
      <c r="L395" s="95"/>
      <c r="M395" s="82" t="s">
        <v>1488</v>
      </c>
      <c r="N395" s="95">
        <v>2</v>
      </c>
      <c r="O395" s="95">
        <v>0</v>
      </c>
      <c r="P395" s="95">
        <v>0.0141</v>
      </c>
      <c r="Q395" s="95">
        <v>0.0042</v>
      </c>
      <c r="R395" s="95">
        <v>0.0099</v>
      </c>
      <c r="S395" s="95">
        <v>0.0519</v>
      </c>
      <c r="T395" s="95">
        <v>0.0156</v>
      </c>
      <c r="U395" s="95">
        <v>0.0363</v>
      </c>
      <c r="V395" s="95" t="s">
        <v>1270</v>
      </c>
      <c r="W395" s="95" t="s">
        <v>1271</v>
      </c>
      <c r="X395" s="95" t="s">
        <v>73</v>
      </c>
      <c r="Y395" s="95" t="s">
        <v>74</v>
      </c>
      <c r="Z395" s="103"/>
    </row>
    <row r="396" s="4" customFormat="1" ht="91" customHeight="1" spans="1:26">
      <c r="A396" s="104"/>
      <c r="B396" s="72" t="s">
        <v>1504</v>
      </c>
      <c r="C396" s="95" t="s">
        <v>38</v>
      </c>
      <c r="D396" s="95" t="s">
        <v>39</v>
      </c>
      <c r="E396" s="95" t="s">
        <v>1505</v>
      </c>
      <c r="F396" s="66" t="s">
        <v>1506</v>
      </c>
      <c r="G396" s="83">
        <v>310.31</v>
      </c>
      <c r="H396" s="83">
        <v>203.36</v>
      </c>
      <c r="I396" s="68">
        <v>106.95</v>
      </c>
      <c r="J396" s="105"/>
      <c r="K396" s="105"/>
      <c r="L396" s="95"/>
      <c r="M396" s="82" t="s">
        <v>1488</v>
      </c>
      <c r="N396" s="95">
        <v>2</v>
      </c>
      <c r="O396" s="95">
        <v>2</v>
      </c>
      <c r="P396" s="95">
        <v>0.3542</v>
      </c>
      <c r="Q396" s="95">
        <v>0.1149</v>
      </c>
      <c r="R396" s="95">
        <v>0.2393</v>
      </c>
      <c r="S396" s="95">
        <v>1.0384</v>
      </c>
      <c r="T396" s="95">
        <v>0.456</v>
      </c>
      <c r="U396" s="95">
        <v>0.5824</v>
      </c>
      <c r="V396" s="95" t="s">
        <v>1270</v>
      </c>
      <c r="W396" s="95" t="s">
        <v>1271</v>
      </c>
      <c r="X396" s="95" t="s">
        <v>113</v>
      </c>
      <c r="Y396" s="95" t="s">
        <v>114</v>
      </c>
      <c r="Z396" s="103"/>
    </row>
    <row r="397" s="4" customFormat="1" ht="66" customHeight="1" spans="1:26">
      <c r="A397" s="104"/>
      <c r="B397" s="72" t="s">
        <v>1507</v>
      </c>
      <c r="C397" s="95" t="s">
        <v>38</v>
      </c>
      <c r="D397" s="95" t="s">
        <v>39</v>
      </c>
      <c r="E397" s="95" t="s">
        <v>1508</v>
      </c>
      <c r="F397" s="66" t="s">
        <v>1509</v>
      </c>
      <c r="G397" s="83">
        <v>229.32</v>
      </c>
      <c r="H397" s="83">
        <v>150.28</v>
      </c>
      <c r="I397" s="68">
        <v>79.04</v>
      </c>
      <c r="J397" s="105"/>
      <c r="K397" s="105"/>
      <c r="L397" s="95"/>
      <c r="M397" s="82" t="s">
        <v>1488</v>
      </c>
      <c r="N397" s="95">
        <v>3</v>
      </c>
      <c r="O397" s="95">
        <v>0</v>
      </c>
      <c r="P397" s="95">
        <v>0.6616</v>
      </c>
      <c r="Q397" s="95">
        <v>0.2607</v>
      </c>
      <c r="R397" s="95">
        <v>0.401</v>
      </c>
      <c r="S397" s="95">
        <v>0.2643</v>
      </c>
      <c r="T397" s="95">
        <v>0.1041</v>
      </c>
      <c r="U397" s="95">
        <v>0.1602</v>
      </c>
      <c r="V397" s="95" t="s">
        <v>1270</v>
      </c>
      <c r="W397" s="95" t="s">
        <v>1271</v>
      </c>
      <c r="X397" s="95" t="s">
        <v>102</v>
      </c>
      <c r="Y397" s="95" t="s">
        <v>103</v>
      </c>
      <c r="Z397" s="103"/>
    </row>
    <row r="398" s="4" customFormat="1" ht="48" spans="1:26">
      <c r="A398" s="104"/>
      <c r="B398" s="72" t="s">
        <v>1510</v>
      </c>
      <c r="C398" s="95" t="s">
        <v>38</v>
      </c>
      <c r="D398" s="95" t="s">
        <v>39</v>
      </c>
      <c r="E398" s="95" t="s">
        <v>1511</v>
      </c>
      <c r="F398" s="66" t="s">
        <v>1512</v>
      </c>
      <c r="G398" s="83">
        <v>33.08</v>
      </c>
      <c r="H398" s="83">
        <v>21.68</v>
      </c>
      <c r="I398" s="68">
        <v>11.4</v>
      </c>
      <c r="J398" s="105"/>
      <c r="K398" s="105"/>
      <c r="L398" s="95"/>
      <c r="M398" s="82" t="s">
        <v>1488</v>
      </c>
      <c r="N398" s="95">
        <v>1</v>
      </c>
      <c r="O398" s="95">
        <v>0</v>
      </c>
      <c r="P398" s="95">
        <v>0.0058</v>
      </c>
      <c r="Q398" s="95">
        <v>0.0023</v>
      </c>
      <c r="R398" s="95">
        <v>0.0035</v>
      </c>
      <c r="S398" s="95">
        <v>0.0219</v>
      </c>
      <c r="T398" s="95">
        <v>0.0088</v>
      </c>
      <c r="U398" s="95">
        <v>0.0131</v>
      </c>
      <c r="V398" s="95" t="s">
        <v>1270</v>
      </c>
      <c r="W398" s="95" t="s">
        <v>1271</v>
      </c>
      <c r="X398" s="95" t="s">
        <v>108</v>
      </c>
      <c r="Y398" s="95" t="s">
        <v>109</v>
      </c>
      <c r="Z398" s="103"/>
    </row>
    <row r="399" s="4" customFormat="1" ht="96" customHeight="1" spans="1:26">
      <c r="A399" s="104"/>
      <c r="B399" s="72" t="s">
        <v>1513</v>
      </c>
      <c r="C399" s="95" t="s">
        <v>38</v>
      </c>
      <c r="D399" s="95" t="s">
        <v>39</v>
      </c>
      <c r="E399" s="95" t="s">
        <v>1514</v>
      </c>
      <c r="F399" s="66" t="s">
        <v>1515</v>
      </c>
      <c r="G399" s="83">
        <v>256.49</v>
      </c>
      <c r="H399" s="83">
        <v>168.09</v>
      </c>
      <c r="I399" s="68">
        <v>88.4</v>
      </c>
      <c r="J399" s="105"/>
      <c r="K399" s="105"/>
      <c r="L399" s="95"/>
      <c r="M399" s="82" t="s">
        <v>1488</v>
      </c>
      <c r="N399" s="95">
        <v>3</v>
      </c>
      <c r="O399" s="95">
        <v>1</v>
      </c>
      <c r="P399" s="95">
        <v>0.1534</v>
      </c>
      <c r="Q399" s="95">
        <v>0.0584</v>
      </c>
      <c r="R399" s="95">
        <v>0.095</v>
      </c>
      <c r="S399" s="95">
        <v>0.6198</v>
      </c>
      <c r="T399" s="95">
        <v>0.2433</v>
      </c>
      <c r="U399" s="95">
        <v>0.3765</v>
      </c>
      <c r="V399" s="95" t="s">
        <v>1270</v>
      </c>
      <c r="W399" s="95" t="s">
        <v>1271</v>
      </c>
      <c r="X399" s="95" t="s">
        <v>118</v>
      </c>
      <c r="Y399" s="95" t="s">
        <v>119</v>
      </c>
      <c r="Z399" s="103"/>
    </row>
    <row r="400" s="4" customFormat="1" ht="107" customHeight="1" spans="1:26">
      <c r="A400" s="104"/>
      <c r="B400" s="72" t="s">
        <v>1516</v>
      </c>
      <c r="C400" s="95" t="s">
        <v>38</v>
      </c>
      <c r="D400" s="95" t="s">
        <v>39</v>
      </c>
      <c r="E400" s="95" t="s">
        <v>1517</v>
      </c>
      <c r="F400" s="66" t="s">
        <v>1518</v>
      </c>
      <c r="G400" s="83">
        <v>637.51</v>
      </c>
      <c r="H400" s="83">
        <v>417.79</v>
      </c>
      <c r="I400" s="68">
        <v>219.72</v>
      </c>
      <c r="J400" s="105"/>
      <c r="K400" s="105"/>
      <c r="L400" s="95"/>
      <c r="M400" s="82" t="s">
        <v>1488</v>
      </c>
      <c r="N400" s="95">
        <v>7</v>
      </c>
      <c r="O400" s="95">
        <v>0</v>
      </c>
      <c r="P400" s="95">
        <v>0.3132</v>
      </c>
      <c r="Q400" s="95">
        <v>0.1191</v>
      </c>
      <c r="R400" s="95">
        <v>0.1941</v>
      </c>
      <c r="S400" s="95">
        <v>1.3195</v>
      </c>
      <c r="T400" s="95">
        <v>0.5056</v>
      </c>
      <c r="U400" s="95">
        <v>0.8139</v>
      </c>
      <c r="V400" s="95" t="s">
        <v>1270</v>
      </c>
      <c r="W400" s="95" t="s">
        <v>1271</v>
      </c>
      <c r="X400" s="95" t="s">
        <v>88</v>
      </c>
      <c r="Y400" s="95" t="s">
        <v>89</v>
      </c>
      <c r="Z400" s="103"/>
    </row>
    <row r="401" s="4" customFormat="1" ht="60" customHeight="1" spans="1:26">
      <c r="A401" s="104"/>
      <c r="B401" s="72" t="s">
        <v>1519</v>
      </c>
      <c r="C401" s="95" t="s">
        <v>38</v>
      </c>
      <c r="D401" s="95" t="s">
        <v>39</v>
      </c>
      <c r="E401" s="95" t="s">
        <v>1520</v>
      </c>
      <c r="F401" s="66" t="s">
        <v>1521</v>
      </c>
      <c r="G401" s="83">
        <v>166.72</v>
      </c>
      <c r="H401" s="83">
        <v>109.26</v>
      </c>
      <c r="I401" s="68">
        <v>57.46</v>
      </c>
      <c r="J401" s="105"/>
      <c r="K401" s="105"/>
      <c r="L401" s="95"/>
      <c r="M401" s="82" t="s">
        <v>1488</v>
      </c>
      <c r="N401" s="95">
        <v>1</v>
      </c>
      <c r="O401" s="95">
        <v>1</v>
      </c>
      <c r="P401" s="95">
        <v>0.0318</v>
      </c>
      <c r="Q401" s="95">
        <v>0.0127</v>
      </c>
      <c r="R401" s="95">
        <v>0.0191</v>
      </c>
      <c r="S401" s="95">
        <v>0.1394</v>
      </c>
      <c r="T401" s="95">
        <v>0.0418</v>
      </c>
      <c r="U401" s="95">
        <v>0.0976</v>
      </c>
      <c r="V401" s="95" t="s">
        <v>1270</v>
      </c>
      <c r="W401" s="95" t="s">
        <v>1271</v>
      </c>
      <c r="X401" s="95" t="s">
        <v>93</v>
      </c>
      <c r="Y401" s="95" t="s">
        <v>94</v>
      </c>
      <c r="Z401" s="103"/>
    </row>
    <row r="402" s="4" customFormat="1" ht="122" customHeight="1" spans="1:26">
      <c r="A402" s="104"/>
      <c r="B402" s="72" t="s">
        <v>1522</v>
      </c>
      <c r="C402" s="95" t="s">
        <v>38</v>
      </c>
      <c r="D402" s="95" t="s">
        <v>39</v>
      </c>
      <c r="E402" s="95" t="s">
        <v>1523</v>
      </c>
      <c r="F402" s="66" t="s">
        <v>1524</v>
      </c>
      <c r="G402" s="83">
        <v>395.27</v>
      </c>
      <c r="H402" s="83">
        <f>259.04-23.53</f>
        <v>235.51</v>
      </c>
      <c r="I402" s="68">
        <v>136.23</v>
      </c>
      <c r="J402" s="105"/>
      <c r="K402" s="105"/>
      <c r="L402" s="95"/>
      <c r="M402" s="82" t="s">
        <v>1488</v>
      </c>
      <c r="N402" s="95">
        <v>3</v>
      </c>
      <c r="O402" s="95">
        <v>3</v>
      </c>
      <c r="P402" s="95">
        <v>0.0523</v>
      </c>
      <c r="Q402" s="95">
        <v>0.0157</v>
      </c>
      <c r="R402" s="95">
        <v>0.0366</v>
      </c>
      <c r="S402" s="95">
        <v>0.2329</v>
      </c>
      <c r="T402" s="95">
        <v>0.0699</v>
      </c>
      <c r="U402" s="95">
        <v>0.163</v>
      </c>
      <c r="V402" s="95" t="s">
        <v>1270</v>
      </c>
      <c r="W402" s="95" t="s">
        <v>1271</v>
      </c>
      <c r="X402" s="95" t="s">
        <v>78</v>
      </c>
      <c r="Y402" s="95" t="s">
        <v>79</v>
      </c>
      <c r="Z402" s="103"/>
    </row>
    <row r="403" s="4" customFormat="1" ht="66" customHeight="1" spans="1:26">
      <c r="A403" s="104"/>
      <c r="B403" s="72" t="s">
        <v>1525</v>
      </c>
      <c r="C403" s="95" t="s">
        <v>38</v>
      </c>
      <c r="D403" s="95" t="s">
        <v>39</v>
      </c>
      <c r="E403" s="95" t="s">
        <v>1526</v>
      </c>
      <c r="F403" s="66" t="s">
        <v>1527</v>
      </c>
      <c r="G403" s="83">
        <v>113.88</v>
      </c>
      <c r="H403" s="83">
        <v>0</v>
      </c>
      <c r="I403" s="68">
        <v>39.25</v>
      </c>
      <c r="J403" s="105"/>
      <c r="K403" s="105"/>
      <c r="L403" s="95"/>
      <c r="M403" s="82" t="s">
        <v>1488</v>
      </c>
      <c r="N403" s="95">
        <v>1</v>
      </c>
      <c r="O403" s="95">
        <v>1</v>
      </c>
      <c r="P403" s="95">
        <v>0.0146</v>
      </c>
      <c r="Q403" s="95">
        <v>0.001</v>
      </c>
      <c r="R403" s="95">
        <v>0.0136</v>
      </c>
      <c r="S403" s="95">
        <v>0.106</v>
      </c>
      <c r="T403" s="95">
        <v>0.034</v>
      </c>
      <c r="U403" s="95">
        <v>0.072</v>
      </c>
      <c r="V403" s="95" t="s">
        <v>1270</v>
      </c>
      <c r="W403" s="95" t="s">
        <v>1271</v>
      </c>
      <c r="X403" s="95" t="s">
        <v>123</v>
      </c>
      <c r="Y403" s="95" t="s">
        <v>124</v>
      </c>
      <c r="Z403" s="103"/>
    </row>
    <row r="404" s="4" customFormat="1" ht="101" customHeight="1" spans="1:26">
      <c r="A404" s="104"/>
      <c r="B404" s="72" t="s">
        <v>1528</v>
      </c>
      <c r="C404" s="95" t="s">
        <v>38</v>
      </c>
      <c r="D404" s="95" t="s">
        <v>39</v>
      </c>
      <c r="E404" s="95" t="s">
        <v>1529</v>
      </c>
      <c r="F404" s="66" t="s">
        <v>1530</v>
      </c>
      <c r="G404" s="83">
        <v>150.41</v>
      </c>
      <c r="H404" s="83">
        <v>0</v>
      </c>
      <c r="I404" s="68">
        <v>51.84</v>
      </c>
      <c r="J404" s="105"/>
      <c r="K404" s="105"/>
      <c r="L404" s="95"/>
      <c r="M404" s="82" t="s">
        <v>1488</v>
      </c>
      <c r="N404" s="95">
        <v>4</v>
      </c>
      <c r="O404" s="95">
        <v>0</v>
      </c>
      <c r="P404" s="95">
        <v>0.0463</v>
      </c>
      <c r="Q404" s="95">
        <v>0.0185</v>
      </c>
      <c r="R404" s="95">
        <v>0.0278</v>
      </c>
      <c r="S404" s="95">
        <v>0.1887</v>
      </c>
      <c r="T404" s="95">
        <v>0.065</v>
      </c>
      <c r="U404" s="95">
        <v>0.1237</v>
      </c>
      <c r="V404" s="95" t="s">
        <v>1270</v>
      </c>
      <c r="W404" s="95" t="s">
        <v>1271</v>
      </c>
      <c r="X404" s="95" t="s">
        <v>97</v>
      </c>
      <c r="Y404" s="95" t="s">
        <v>98</v>
      </c>
      <c r="Z404" s="103"/>
    </row>
    <row r="405" s="4" customFormat="1" ht="63" customHeight="1" spans="1:26">
      <c r="A405" s="104"/>
      <c r="B405" s="72" t="s">
        <v>1531</v>
      </c>
      <c r="C405" s="95" t="s">
        <v>38</v>
      </c>
      <c r="D405" s="95" t="s">
        <v>39</v>
      </c>
      <c r="E405" s="95" t="s">
        <v>1532</v>
      </c>
      <c r="F405" s="66" t="s">
        <v>1533</v>
      </c>
      <c r="G405" s="83">
        <v>82.16</v>
      </c>
      <c r="H405" s="83">
        <v>0</v>
      </c>
      <c r="I405" s="68">
        <v>28.32</v>
      </c>
      <c r="J405" s="105"/>
      <c r="K405" s="105"/>
      <c r="L405" s="95"/>
      <c r="M405" s="82" t="s">
        <v>1488</v>
      </c>
      <c r="N405" s="95">
        <v>1</v>
      </c>
      <c r="O405" s="95">
        <v>0</v>
      </c>
      <c r="P405" s="95">
        <v>0.0503</v>
      </c>
      <c r="Q405" s="95">
        <v>0.0249</v>
      </c>
      <c r="R405" s="95">
        <v>0.03</v>
      </c>
      <c r="S405" s="95">
        <v>0.2108</v>
      </c>
      <c r="T405" s="95">
        <v>0.111</v>
      </c>
      <c r="U405" s="95">
        <v>0.1</v>
      </c>
      <c r="V405" s="95" t="s">
        <v>1270</v>
      </c>
      <c r="W405" s="95" t="s">
        <v>1271</v>
      </c>
      <c r="X405" s="95" t="s">
        <v>128</v>
      </c>
      <c r="Y405" s="95" t="s">
        <v>129</v>
      </c>
      <c r="Z405" s="103"/>
    </row>
    <row r="406" s="4" customFormat="1" ht="48" spans="1:26">
      <c r="A406" s="104"/>
      <c r="B406" s="72" t="s">
        <v>1534</v>
      </c>
      <c r="C406" s="95" t="s">
        <v>38</v>
      </c>
      <c r="D406" s="95" t="s">
        <v>39</v>
      </c>
      <c r="E406" s="95" t="s">
        <v>1535</v>
      </c>
      <c r="F406" s="66" t="s">
        <v>1536</v>
      </c>
      <c r="G406" s="83">
        <v>97.05</v>
      </c>
      <c r="H406" s="83">
        <v>0</v>
      </c>
      <c r="I406" s="68">
        <v>33.45</v>
      </c>
      <c r="J406" s="105"/>
      <c r="K406" s="105"/>
      <c r="L406" s="95"/>
      <c r="M406" s="82" t="s">
        <v>1488</v>
      </c>
      <c r="N406" s="95">
        <v>1</v>
      </c>
      <c r="O406" s="95">
        <v>0</v>
      </c>
      <c r="P406" s="95">
        <v>0.0279</v>
      </c>
      <c r="Q406" s="95">
        <v>0.0128</v>
      </c>
      <c r="R406" s="95">
        <v>0.0151</v>
      </c>
      <c r="S406" s="95">
        <v>0.1256</v>
      </c>
      <c r="T406" s="95">
        <v>0.0553</v>
      </c>
      <c r="U406" s="95">
        <v>0.0703</v>
      </c>
      <c r="V406" s="95" t="s">
        <v>1270</v>
      </c>
      <c r="W406" s="95" t="s">
        <v>1271</v>
      </c>
      <c r="X406" s="95" t="s">
        <v>138</v>
      </c>
      <c r="Y406" s="95" t="s">
        <v>139</v>
      </c>
      <c r="Z406" s="103"/>
    </row>
    <row r="407" s="4" customFormat="1" ht="55" customHeight="1" spans="1:26">
      <c r="A407" s="104"/>
      <c r="B407" s="72" t="s">
        <v>1537</v>
      </c>
      <c r="C407" s="95" t="s">
        <v>38</v>
      </c>
      <c r="D407" s="95" t="s">
        <v>39</v>
      </c>
      <c r="E407" s="95" t="s">
        <v>1538</v>
      </c>
      <c r="F407" s="66" t="s">
        <v>1539</v>
      </c>
      <c r="G407" s="83">
        <v>233.28</v>
      </c>
      <c r="H407" s="83">
        <v>0</v>
      </c>
      <c r="I407" s="68">
        <v>80.4</v>
      </c>
      <c r="J407" s="105"/>
      <c r="K407" s="105"/>
      <c r="L407" s="95"/>
      <c r="M407" s="82" t="s">
        <v>1488</v>
      </c>
      <c r="N407" s="95">
        <v>2</v>
      </c>
      <c r="O407" s="95">
        <v>0</v>
      </c>
      <c r="P407" s="95">
        <v>0.1178</v>
      </c>
      <c r="Q407" s="95">
        <v>0.0548</v>
      </c>
      <c r="R407" s="95">
        <v>0.063</v>
      </c>
      <c r="S407" s="95">
        <v>0.5215</v>
      </c>
      <c r="T407" s="95">
        <v>0.2409</v>
      </c>
      <c r="U407" s="95">
        <v>0.2806</v>
      </c>
      <c r="V407" s="95" t="s">
        <v>1270</v>
      </c>
      <c r="W407" s="95" t="s">
        <v>1271</v>
      </c>
      <c r="X407" s="95" t="s">
        <v>83</v>
      </c>
      <c r="Y407" s="95" t="s">
        <v>84</v>
      </c>
      <c r="Z407" s="103"/>
    </row>
    <row r="408" s="6" customFormat="1" ht="66" customHeight="1" spans="1:26">
      <c r="A408" s="58">
        <v>47</v>
      </c>
      <c r="B408" s="59" t="s">
        <v>1540</v>
      </c>
      <c r="C408" s="58" t="s">
        <v>38</v>
      </c>
      <c r="D408" s="58" t="s">
        <v>39</v>
      </c>
      <c r="E408" s="58" t="s">
        <v>1541</v>
      </c>
      <c r="F408" s="61" t="s">
        <v>1542</v>
      </c>
      <c r="G408" s="81">
        <v>70</v>
      </c>
      <c r="H408" s="63">
        <v>70</v>
      </c>
      <c r="I408" s="63">
        <v>0</v>
      </c>
      <c r="J408" s="93">
        <v>0</v>
      </c>
      <c r="K408" s="93">
        <v>0</v>
      </c>
      <c r="L408" s="60" t="s">
        <v>143</v>
      </c>
      <c r="M408" s="94" t="s">
        <v>1543</v>
      </c>
      <c r="N408" s="60">
        <v>1</v>
      </c>
      <c r="O408" s="60">
        <v>0</v>
      </c>
      <c r="P408" s="60">
        <v>0.0503</v>
      </c>
      <c r="Q408" s="60">
        <v>0.0249</v>
      </c>
      <c r="R408" s="60">
        <v>0.03</v>
      </c>
      <c r="S408" s="60">
        <v>0.2108</v>
      </c>
      <c r="T408" s="60">
        <v>0.111</v>
      </c>
      <c r="U408" s="60">
        <v>0.1</v>
      </c>
      <c r="V408" s="60" t="s">
        <v>1270</v>
      </c>
      <c r="W408" s="60" t="s">
        <v>1271</v>
      </c>
      <c r="X408" s="60" t="s">
        <v>63</v>
      </c>
      <c r="Y408" s="60" t="s">
        <v>64</v>
      </c>
      <c r="Z408" s="103" t="s">
        <v>1544</v>
      </c>
    </row>
    <row r="409" s="3" customFormat="1" ht="39" customHeight="1" spans="1:26">
      <c r="A409" s="48" t="s">
        <v>1545</v>
      </c>
      <c r="B409" s="49"/>
      <c r="C409" s="50"/>
      <c r="D409" s="50"/>
      <c r="E409" s="51"/>
      <c r="F409" s="79"/>
      <c r="G409" s="80">
        <f>SUM(G410:G412)</f>
        <v>203</v>
      </c>
      <c r="H409" s="80">
        <f>SUM(H410:H412)</f>
        <v>203</v>
      </c>
      <c r="I409" s="80">
        <f>SUM(I410:I412)</f>
        <v>0</v>
      </c>
      <c r="J409" s="80">
        <f>SUM(J410:J412)</f>
        <v>0</v>
      </c>
      <c r="K409" s="80">
        <f>SUM(K410:K412)</f>
        <v>0</v>
      </c>
      <c r="L409" s="91"/>
      <c r="M409" s="92"/>
      <c r="N409" s="91"/>
      <c r="O409" s="91"/>
      <c r="P409" s="91"/>
      <c r="Q409" s="91"/>
      <c r="R409" s="91"/>
      <c r="S409" s="91"/>
      <c r="T409" s="91"/>
      <c r="U409" s="91"/>
      <c r="V409" s="91"/>
      <c r="W409" s="91"/>
      <c r="X409" s="91"/>
      <c r="Y409" s="91"/>
      <c r="Z409" s="91"/>
    </row>
    <row r="410" s="9" customFormat="1" ht="63" customHeight="1" spans="1:26">
      <c r="A410" s="58">
        <v>48</v>
      </c>
      <c r="B410" s="59" t="s">
        <v>1546</v>
      </c>
      <c r="C410" s="58" t="s">
        <v>38</v>
      </c>
      <c r="D410" s="58" t="s">
        <v>39</v>
      </c>
      <c r="E410" s="58" t="s">
        <v>1547</v>
      </c>
      <c r="F410" s="61" t="s">
        <v>1548</v>
      </c>
      <c r="G410" s="81">
        <f t="shared" ref="G410:G418" si="7">SUM(H410:K410)</f>
        <v>90</v>
      </c>
      <c r="H410" s="81">
        <v>90</v>
      </c>
      <c r="I410" s="63">
        <v>0</v>
      </c>
      <c r="J410" s="93">
        <v>0</v>
      </c>
      <c r="K410" s="93">
        <v>0</v>
      </c>
      <c r="L410" s="60" t="s">
        <v>143</v>
      </c>
      <c r="M410" s="103"/>
      <c r="N410" s="60"/>
      <c r="O410" s="60"/>
      <c r="P410" s="60"/>
      <c r="Q410" s="60"/>
      <c r="R410" s="60"/>
      <c r="S410" s="60"/>
      <c r="T410" s="60"/>
      <c r="U410" s="60"/>
      <c r="V410" s="60" t="s">
        <v>145</v>
      </c>
      <c r="W410" s="58" t="s">
        <v>146</v>
      </c>
      <c r="X410" s="60" t="s">
        <v>78</v>
      </c>
      <c r="Y410" s="60" t="s">
        <v>79</v>
      </c>
      <c r="Z410" s="103" t="s">
        <v>1549</v>
      </c>
    </row>
    <row r="411" s="9" customFormat="1" ht="71" customHeight="1" spans="1:26">
      <c r="A411" s="58">
        <v>49</v>
      </c>
      <c r="B411" s="59" t="s">
        <v>1550</v>
      </c>
      <c r="C411" s="58" t="s">
        <v>38</v>
      </c>
      <c r="D411" s="58" t="s">
        <v>39</v>
      </c>
      <c r="E411" s="58" t="s">
        <v>1551</v>
      </c>
      <c r="F411" s="61" t="s">
        <v>1552</v>
      </c>
      <c r="G411" s="81">
        <f t="shared" si="7"/>
        <v>96</v>
      </c>
      <c r="H411" s="81">
        <v>96</v>
      </c>
      <c r="I411" s="63">
        <v>0</v>
      </c>
      <c r="J411" s="93">
        <v>0</v>
      </c>
      <c r="K411" s="93">
        <v>0</v>
      </c>
      <c r="L411" s="60" t="s">
        <v>143</v>
      </c>
      <c r="M411" s="103"/>
      <c r="N411" s="60"/>
      <c r="O411" s="60"/>
      <c r="P411" s="60"/>
      <c r="Q411" s="60"/>
      <c r="R411" s="60"/>
      <c r="S411" s="60"/>
      <c r="T411" s="60"/>
      <c r="U411" s="60"/>
      <c r="V411" s="60" t="s">
        <v>145</v>
      </c>
      <c r="W411" s="58" t="s">
        <v>146</v>
      </c>
      <c r="X411" s="60" t="s">
        <v>88</v>
      </c>
      <c r="Y411" s="60" t="s">
        <v>89</v>
      </c>
      <c r="Z411" s="103" t="s">
        <v>1553</v>
      </c>
    </row>
    <row r="412" s="12" customFormat="1" ht="76" customHeight="1" spans="1:26">
      <c r="A412" s="58">
        <v>50</v>
      </c>
      <c r="B412" s="59" t="s">
        <v>1554</v>
      </c>
      <c r="C412" s="58" t="s">
        <v>38</v>
      </c>
      <c r="D412" s="58" t="s">
        <v>39</v>
      </c>
      <c r="E412" s="58" t="s">
        <v>478</v>
      </c>
      <c r="F412" s="61" t="s">
        <v>1555</v>
      </c>
      <c r="G412" s="81">
        <f t="shared" si="7"/>
        <v>17</v>
      </c>
      <c r="H412" s="63">
        <v>17</v>
      </c>
      <c r="I412" s="63">
        <v>0</v>
      </c>
      <c r="J412" s="93">
        <v>0</v>
      </c>
      <c r="K412" s="93">
        <v>0</v>
      </c>
      <c r="L412" s="60" t="s">
        <v>143</v>
      </c>
      <c r="M412" s="94" t="s">
        <v>1556</v>
      </c>
      <c r="N412" s="60">
        <v>1</v>
      </c>
      <c r="O412" s="60"/>
      <c r="P412" s="60">
        <v>0.0135</v>
      </c>
      <c r="Q412" s="60">
        <v>0.0036</v>
      </c>
      <c r="R412" s="60">
        <v>0.0099</v>
      </c>
      <c r="S412" s="60">
        <v>0.0612</v>
      </c>
      <c r="T412" s="60">
        <v>0.0149</v>
      </c>
      <c r="U412" s="60">
        <v>0.0463</v>
      </c>
      <c r="V412" s="60" t="s">
        <v>1557</v>
      </c>
      <c r="W412" s="60" t="s">
        <v>1558</v>
      </c>
      <c r="X412" s="60" t="s">
        <v>53</v>
      </c>
      <c r="Y412" s="60" t="s">
        <v>54</v>
      </c>
      <c r="Z412" s="103" t="s">
        <v>1559</v>
      </c>
    </row>
    <row r="413" s="3" customFormat="1" ht="39" customHeight="1" spans="1:26">
      <c r="A413" s="48" t="s">
        <v>1560</v>
      </c>
      <c r="B413" s="49"/>
      <c r="C413" s="50"/>
      <c r="D413" s="50"/>
      <c r="E413" s="51"/>
      <c r="F413" s="79"/>
      <c r="G413" s="80">
        <f t="shared" si="7"/>
        <v>500</v>
      </c>
      <c r="H413" s="80">
        <f>SUM(H414:H414)</f>
        <v>500</v>
      </c>
      <c r="I413" s="80">
        <f>SUM(I414:I414)</f>
        <v>0</v>
      </c>
      <c r="J413" s="80">
        <f>SUM(J414:J414)</f>
        <v>0</v>
      </c>
      <c r="K413" s="80">
        <f>SUM(K414:K414)</f>
        <v>0</v>
      </c>
      <c r="L413" s="91"/>
      <c r="M413" s="92"/>
      <c r="N413" s="91"/>
      <c r="O413" s="91"/>
      <c r="P413" s="91"/>
      <c r="Q413" s="91"/>
      <c r="R413" s="91"/>
      <c r="S413" s="91"/>
      <c r="T413" s="91"/>
      <c r="U413" s="91"/>
      <c r="V413" s="91"/>
      <c r="W413" s="91"/>
      <c r="X413" s="91"/>
      <c r="Y413" s="91"/>
      <c r="Z413" s="91"/>
    </row>
    <row r="414" s="4" customFormat="1" ht="63" customHeight="1" spans="1:26">
      <c r="A414" s="58">
        <v>51</v>
      </c>
      <c r="B414" s="59" t="s">
        <v>1561</v>
      </c>
      <c r="C414" s="60" t="s">
        <v>38</v>
      </c>
      <c r="D414" s="60" t="s">
        <v>39</v>
      </c>
      <c r="E414" s="60" t="s">
        <v>1562</v>
      </c>
      <c r="F414" s="61" t="s">
        <v>1563</v>
      </c>
      <c r="G414" s="81">
        <f t="shared" si="7"/>
        <v>500</v>
      </c>
      <c r="H414" s="81">
        <v>500</v>
      </c>
      <c r="I414" s="63">
        <v>0</v>
      </c>
      <c r="J414" s="93">
        <v>0</v>
      </c>
      <c r="K414" s="93">
        <v>0</v>
      </c>
      <c r="L414" s="60" t="s">
        <v>143</v>
      </c>
      <c r="M414" s="94" t="s">
        <v>1564</v>
      </c>
      <c r="N414" s="60">
        <v>12</v>
      </c>
      <c r="O414" s="60">
        <v>6</v>
      </c>
      <c r="P414" s="60">
        <v>0.66</v>
      </c>
      <c r="Q414" s="60">
        <v>0.23</v>
      </c>
      <c r="R414" s="60">
        <v>0.43</v>
      </c>
      <c r="S414" s="60">
        <v>2.8</v>
      </c>
      <c r="T414" s="60">
        <v>0.98</v>
      </c>
      <c r="U414" s="60">
        <v>1.82</v>
      </c>
      <c r="V414" s="60" t="s">
        <v>1557</v>
      </c>
      <c r="W414" s="60" t="s">
        <v>1558</v>
      </c>
      <c r="X414" s="60" t="s">
        <v>1565</v>
      </c>
      <c r="Y414" s="60" t="s">
        <v>1566</v>
      </c>
      <c r="Z414" s="103" t="s">
        <v>1567</v>
      </c>
    </row>
    <row r="415" s="3" customFormat="1" ht="39" customHeight="1" spans="1:26">
      <c r="A415" s="48" t="s">
        <v>1568</v>
      </c>
      <c r="B415" s="49"/>
      <c r="C415" s="50"/>
      <c r="D415" s="50"/>
      <c r="E415" s="51"/>
      <c r="F415" s="79"/>
      <c r="G415" s="80">
        <f t="shared" si="7"/>
        <v>1347</v>
      </c>
      <c r="H415" s="80">
        <f>SUM(H416)</f>
        <v>1347</v>
      </c>
      <c r="I415" s="80">
        <f>SUM(I416)</f>
        <v>0</v>
      </c>
      <c r="J415" s="80">
        <f>SUM(J416)</f>
        <v>0</v>
      </c>
      <c r="K415" s="80">
        <f>SUM(K416)</f>
        <v>0</v>
      </c>
      <c r="L415" s="91"/>
      <c r="M415" s="92"/>
      <c r="N415" s="91"/>
      <c r="O415" s="91"/>
      <c r="P415" s="91"/>
      <c r="Q415" s="91"/>
      <c r="R415" s="91"/>
      <c r="S415" s="91"/>
      <c r="T415" s="91"/>
      <c r="U415" s="91"/>
      <c r="V415" s="91"/>
      <c r="W415" s="91"/>
      <c r="X415" s="91"/>
      <c r="Y415" s="91"/>
      <c r="Z415" s="91"/>
    </row>
    <row r="416" s="4" customFormat="1" ht="111" customHeight="1" spans="1:26">
      <c r="A416" s="58">
        <v>52</v>
      </c>
      <c r="B416" s="59" t="s">
        <v>1569</v>
      </c>
      <c r="C416" s="60" t="s">
        <v>38</v>
      </c>
      <c r="D416" s="60" t="s">
        <v>39</v>
      </c>
      <c r="E416" s="60" t="s">
        <v>1570</v>
      </c>
      <c r="F416" s="61" t="s">
        <v>1571</v>
      </c>
      <c r="G416" s="81">
        <f t="shared" si="7"/>
        <v>1347</v>
      </c>
      <c r="H416" s="81">
        <v>1347</v>
      </c>
      <c r="I416" s="63">
        <v>0</v>
      </c>
      <c r="J416" s="93">
        <v>0</v>
      </c>
      <c r="K416" s="93">
        <v>0</v>
      </c>
      <c r="L416" s="60" t="s">
        <v>143</v>
      </c>
      <c r="M416" s="94" t="s">
        <v>1572</v>
      </c>
      <c r="N416" s="60">
        <v>20</v>
      </c>
      <c r="O416" s="60">
        <v>7</v>
      </c>
      <c r="P416" s="60">
        <v>0.4882</v>
      </c>
      <c r="Q416" s="60">
        <v>0.405</v>
      </c>
      <c r="R416" s="60">
        <v>0.0832</v>
      </c>
      <c r="S416" s="60">
        <v>1.7087</v>
      </c>
      <c r="T416" s="60">
        <v>1.4175</v>
      </c>
      <c r="U416" s="60">
        <v>0.2912</v>
      </c>
      <c r="V416" s="60" t="s">
        <v>44</v>
      </c>
      <c r="W416" s="58" t="s">
        <v>45</v>
      </c>
      <c r="X416" s="60" t="s">
        <v>1573</v>
      </c>
      <c r="Y416" s="60" t="s">
        <v>1574</v>
      </c>
      <c r="Z416" s="103" t="s">
        <v>1575</v>
      </c>
    </row>
    <row r="417" s="3" customFormat="1" ht="39" customHeight="1" spans="1:26">
      <c r="A417" s="48" t="s">
        <v>1576</v>
      </c>
      <c r="B417" s="49"/>
      <c r="C417" s="50"/>
      <c r="D417" s="50"/>
      <c r="E417" s="51"/>
      <c r="F417" s="79"/>
      <c r="G417" s="80">
        <f t="shared" si="7"/>
        <v>2634</v>
      </c>
      <c r="H417" s="80">
        <f>SUM(H418,H437)</f>
        <v>2634</v>
      </c>
      <c r="I417" s="80">
        <f>SUM(I418:I437)</f>
        <v>0</v>
      </c>
      <c r="J417" s="80">
        <f>SUM(J418:J437)</f>
        <v>0</v>
      </c>
      <c r="K417" s="80">
        <f>SUM(K418:K437)</f>
        <v>0</v>
      </c>
      <c r="L417" s="91"/>
      <c r="M417" s="92"/>
      <c r="N417" s="91"/>
      <c r="O417" s="91"/>
      <c r="P417" s="91"/>
      <c r="Q417" s="91"/>
      <c r="R417" s="91"/>
      <c r="S417" s="91"/>
      <c r="T417" s="91"/>
      <c r="U417" s="91"/>
      <c r="V417" s="91"/>
      <c r="W417" s="91"/>
      <c r="X417" s="91"/>
      <c r="Y417" s="91"/>
      <c r="Z417" s="91"/>
    </row>
    <row r="418" s="4" customFormat="1" ht="102" customHeight="1" spans="1:26">
      <c r="A418" s="58">
        <v>53</v>
      </c>
      <c r="B418" s="59" t="s">
        <v>1577</v>
      </c>
      <c r="C418" s="60" t="s">
        <v>1578</v>
      </c>
      <c r="D418" s="60" t="s">
        <v>39</v>
      </c>
      <c r="E418" s="60" t="s">
        <v>40</v>
      </c>
      <c r="F418" s="61" t="s">
        <v>1579</v>
      </c>
      <c r="G418" s="81">
        <f t="shared" si="7"/>
        <v>2600</v>
      </c>
      <c r="H418" s="81">
        <f>SUM(H419:H436)</f>
        <v>2600</v>
      </c>
      <c r="I418" s="63">
        <v>0</v>
      </c>
      <c r="J418" s="93">
        <v>0</v>
      </c>
      <c r="K418" s="93">
        <v>0</v>
      </c>
      <c r="L418" s="60" t="s">
        <v>143</v>
      </c>
      <c r="M418" s="103" t="s">
        <v>1580</v>
      </c>
      <c r="N418" s="60">
        <f>SUM(N419:N436)</f>
        <v>24</v>
      </c>
      <c r="O418" s="60">
        <f t="shared" ref="O418:U418" si="8">SUM(O419:O436)</f>
        <v>3</v>
      </c>
      <c r="P418" s="60">
        <f t="shared" si="8"/>
        <v>226.9082</v>
      </c>
      <c r="Q418" s="60">
        <f t="shared" si="8"/>
        <v>7.372</v>
      </c>
      <c r="R418" s="60">
        <f t="shared" si="8"/>
        <v>1.5579</v>
      </c>
      <c r="S418" s="60">
        <f t="shared" si="8"/>
        <v>12.7654</v>
      </c>
      <c r="T418" s="60">
        <f t="shared" si="8"/>
        <v>8.6923</v>
      </c>
      <c r="U418" s="60">
        <f t="shared" si="8"/>
        <v>5.0731</v>
      </c>
      <c r="V418" s="60" t="s">
        <v>44</v>
      </c>
      <c r="W418" s="58" t="s">
        <v>45</v>
      </c>
      <c r="X418" s="60" t="s">
        <v>46</v>
      </c>
      <c r="Y418" s="58" t="s">
        <v>47</v>
      </c>
      <c r="Z418" s="103" t="s">
        <v>1581</v>
      </c>
    </row>
    <row r="419" s="11" customFormat="1" ht="98" customHeight="1" spans="1:26">
      <c r="A419" s="64"/>
      <c r="B419" s="72" t="s">
        <v>1582</v>
      </c>
      <c r="C419" s="95" t="s">
        <v>1578</v>
      </c>
      <c r="D419" s="95" t="s">
        <v>39</v>
      </c>
      <c r="E419" s="95" t="s">
        <v>1583</v>
      </c>
      <c r="F419" s="66" t="s">
        <v>1584</v>
      </c>
      <c r="G419" s="83">
        <v>340</v>
      </c>
      <c r="H419" s="83">
        <v>340</v>
      </c>
      <c r="I419" s="68"/>
      <c r="J419" s="105"/>
      <c r="K419" s="105"/>
      <c r="L419" s="95"/>
      <c r="M419" s="111" t="s">
        <v>1580</v>
      </c>
      <c r="N419" s="95">
        <v>2</v>
      </c>
      <c r="O419" s="95">
        <v>0</v>
      </c>
      <c r="P419" s="95">
        <v>3.1283</v>
      </c>
      <c r="Q419" s="95">
        <v>3.0789</v>
      </c>
      <c r="R419" s="95">
        <v>0.0493999999999998</v>
      </c>
      <c r="S419" s="95">
        <v>3.95</v>
      </c>
      <c r="T419" s="95">
        <v>3.26</v>
      </c>
      <c r="U419" s="95">
        <v>0.69</v>
      </c>
      <c r="V419" s="95" t="s">
        <v>44</v>
      </c>
      <c r="W419" s="64" t="s">
        <v>45</v>
      </c>
      <c r="X419" s="95" t="s">
        <v>53</v>
      </c>
      <c r="Y419" s="64" t="s">
        <v>54</v>
      </c>
      <c r="Z419" s="111"/>
    </row>
    <row r="420" s="11" customFormat="1" ht="117" customHeight="1" spans="1:26">
      <c r="A420" s="64"/>
      <c r="B420" s="72" t="s">
        <v>1585</v>
      </c>
      <c r="C420" s="95" t="s">
        <v>1578</v>
      </c>
      <c r="D420" s="95" t="s">
        <v>39</v>
      </c>
      <c r="E420" s="95" t="s">
        <v>1586</v>
      </c>
      <c r="F420" s="66" t="s">
        <v>1587</v>
      </c>
      <c r="G420" s="83">
        <v>346</v>
      </c>
      <c r="H420" s="83">
        <v>346</v>
      </c>
      <c r="I420" s="68"/>
      <c r="J420" s="105"/>
      <c r="K420" s="105"/>
      <c r="L420" s="95"/>
      <c r="M420" s="111" t="s">
        <v>1580</v>
      </c>
      <c r="N420" s="95">
        <v>3</v>
      </c>
      <c r="O420" s="95">
        <v>0</v>
      </c>
      <c r="P420" s="95">
        <v>1.0882</v>
      </c>
      <c r="Q420" s="95">
        <v>1.0535</v>
      </c>
      <c r="R420" s="95">
        <v>0.0346999999999999</v>
      </c>
      <c r="S420" s="95">
        <v>1.715</v>
      </c>
      <c r="T420" s="95">
        <v>1.195</v>
      </c>
      <c r="U420" s="95">
        <v>0.52</v>
      </c>
      <c r="V420" s="95" t="s">
        <v>44</v>
      </c>
      <c r="W420" s="64" t="s">
        <v>45</v>
      </c>
      <c r="X420" s="95" t="s">
        <v>58</v>
      </c>
      <c r="Y420" s="64" t="s">
        <v>59</v>
      </c>
      <c r="Z420" s="111"/>
    </row>
    <row r="421" s="11" customFormat="1" ht="125" customHeight="1" spans="1:26">
      <c r="A421" s="64"/>
      <c r="B421" s="72" t="s">
        <v>1588</v>
      </c>
      <c r="C421" s="95" t="s">
        <v>1589</v>
      </c>
      <c r="D421" s="95" t="s">
        <v>39</v>
      </c>
      <c r="E421" s="95" t="s">
        <v>1590</v>
      </c>
      <c r="F421" s="66" t="s">
        <v>1591</v>
      </c>
      <c r="G421" s="83">
        <v>445</v>
      </c>
      <c r="H421" s="83">
        <v>445</v>
      </c>
      <c r="I421" s="68"/>
      <c r="J421" s="105"/>
      <c r="K421" s="105"/>
      <c r="L421" s="95"/>
      <c r="M421" s="111" t="s">
        <v>1580</v>
      </c>
      <c r="N421" s="95">
        <v>1</v>
      </c>
      <c r="O421" s="95">
        <v>0</v>
      </c>
      <c r="P421" s="95">
        <v>2.0401</v>
      </c>
      <c r="Q421" s="95">
        <v>2.0254</v>
      </c>
      <c r="R421" s="95">
        <v>0.0146999999999999</v>
      </c>
      <c r="S421" s="95">
        <v>2.235</v>
      </c>
      <c r="T421" s="95">
        <v>2.065</v>
      </c>
      <c r="U421" s="95">
        <v>0.17</v>
      </c>
      <c r="V421" s="95" t="s">
        <v>44</v>
      </c>
      <c r="W421" s="64" t="s">
        <v>45</v>
      </c>
      <c r="X421" s="95" t="s">
        <v>63</v>
      </c>
      <c r="Y421" s="64" t="s">
        <v>64</v>
      </c>
      <c r="Z421" s="111"/>
    </row>
    <row r="422" s="11" customFormat="1" ht="72" customHeight="1" spans="1:26">
      <c r="A422" s="64"/>
      <c r="B422" s="72" t="s">
        <v>1592</v>
      </c>
      <c r="C422" s="95" t="s">
        <v>38</v>
      </c>
      <c r="D422" s="95" t="s">
        <v>39</v>
      </c>
      <c r="E422" s="95" t="s">
        <v>1593</v>
      </c>
      <c r="F422" s="66" t="s">
        <v>1594</v>
      </c>
      <c r="G422" s="83">
        <v>40</v>
      </c>
      <c r="H422" s="83">
        <v>40</v>
      </c>
      <c r="I422" s="68"/>
      <c r="J422" s="105"/>
      <c r="K422" s="105"/>
      <c r="L422" s="95"/>
      <c r="M422" s="111" t="s">
        <v>1580</v>
      </c>
      <c r="N422" s="95">
        <v>1</v>
      </c>
      <c r="O422" s="95">
        <v>0</v>
      </c>
      <c r="P422" s="95">
        <v>219</v>
      </c>
      <c r="Q422" s="95">
        <v>0.0071</v>
      </c>
      <c r="R422" s="95">
        <v>0.0148</v>
      </c>
      <c r="S422" s="95">
        <v>0.091</v>
      </c>
      <c r="T422" s="95">
        <v>0.0306</v>
      </c>
      <c r="U422" s="95">
        <v>0.0604</v>
      </c>
      <c r="V422" s="95" t="s">
        <v>44</v>
      </c>
      <c r="W422" s="64" t="s">
        <v>45</v>
      </c>
      <c r="X422" s="95" t="s">
        <v>68</v>
      </c>
      <c r="Y422" s="64" t="s">
        <v>69</v>
      </c>
      <c r="Z422" s="111"/>
    </row>
    <row r="423" s="11" customFormat="1" ht="102" customHeight="1" spans="1:26">
      <c r="A423" s="64"/>
      <c r="B423" s="72" t="s">
        <v>1595</v>
      </c>
      <c r="C423" s="95" t="s">
        <v>38</v>
      </c>
      <c r="D423" s="95" t="s">
        <v>39</v>
      </c>
      <c r="E423" s="95" t="s">
        <v>1596</v>
      </c>
      <c r="F423" s="66" t="s">
        <v>1597</v>
      </c>
      <c r="G423" s="83">
        <v>200</v>
      </c>
      <c r="H423" s="83">
        <v>200</v>
      </c>
      <c r="I423" s="68"/>
      <c r="J423" s="105"/>
      <c r="K423" s="105"/>
      <c r="L423" s="95"/>
      <c r="M423" s="111" t="s">
        <v>1598</v>
      </c>
      <c r="N423" s="95">
        <v>1</v>
      </c>
      <c r="O423" s="95">
        <v>0</v>
      </c>
      <c r="P423" s="95">
        <v>0.0401</v>
      </c>
      <c r="Q423" s="95">
        <v>0.0254</v>
      </c>
      <c r="R423" s="95">
        <v>0.0147</v>
      </c>
      <c r="S423" s="95">
        <v>0.235</v>
      </c>
      <c r="T423" s="95">
        <v>0.065</v>
      </c>
      <c r="U423" s="95">
        <v>0.17</v>
      </c>
      <c r="V423" s="95" t="s">
        <v>44</v>
      </c>
      <c r="W423" s="64" t="s">
        <v>45</v>
      </c>
      <c r="X423" s="95" t="s">
        <v>73</v>
      </c>
      <c r="Y423" s="64" t="s">
        <v>74</v>
      </c>
      <c r="Z423" s="111"/>
    </row>
    <row r="424" s="11" customFormat="1" ht="84" customHeight="1" spans="1:26">
      <c r="A424" s="64"/>
      <c r="B424" s="72" t="s">
        <v>1599</v>
      </c>
      <c r="C424" s="95" t="s">
        <v>38</v>
      </c>
      <c r="D424" s="95" t="s">
        <v>39</v>
      </c>
      <c r="E424" s="95" t="s">
        <v>1600</v>
      </c>
      <c r="F424" s="66" t="s">
        <v>1601</v>
      </c>
      <c r="G424" s="83">
        <v>40</v>
      </c>
      <c r="H424" s="83">
        <v>40</v>
      </c>
      <c r="I424" s="68"/>
      <c r="J424" s="105"/>
      <c r="K424" s="105"/>
      <c r="L424" s="95"/>
      <c r="M424" s="111" t="s">
        <v>1602</v>
      </c>
      <c r="N424" s="95">
        <v>1</v>
      </c>
      <c r="O424" s="95">
        <v>0</v>
      </c>
      <c r="P424" s="95">
        <v>0.0301</v>
      </c>
      <c r="Q424" s="95">
        <v>0.0154</v>
      </c>
      <c r="R424" s="95">
        <v>0.0147</v>
      </c>
      <c r="S424" s="95">
        <v>0.135</v>
      </c>
      <c r="T424" s="95">
        <v>0.065</v>
      </c>
      <c r="U424" s="95">
        <v>0.07</v>
      </c>
      <c r="V424" s="95" t="s">
        <v>44</v>
      </c>
      <c r="W424" s="64" t="s">
        <v>45</v>
      </c>
      <c r="X424" s="95" t="s">
        <v>83</v>
      </c>
      <c r="Y424" s="64" t="s">
        <v>84</v>
      </c>
      <c r="Z424" s="111"/>
    </row>
    <row r="425" s="11" customFormat="1" ht="81" customHeight="1" spans="1:26">
      <c r="A425" s="64"/>
      <c r="B425" s="72" t="s">
        <v>1603</v>
      </c>
      <c r="C425" s="95" t="s">
        <v>38</v>
      </c>
      <c r="D425" s="95" t="s">
        <v>39</v>
      </c>
      <c r="E425" s="95" t="s">
        <v>1604</v>
      </c>
      <c r="F425" s="66" t="s">
        <v>1605</v>
      </c>
      <c r="G425" s="83">
        <v>80</v>
      </c>
      <c r="H425" s="83">
        <v>80</v>
      </c>
      <c r="I425" s="68"/>
      <c r="J425" s="105"/>
      <c r="K425" s="105"/>
      <c r="L425" s="95"/>
      <c r="M425" s="111" t="s">
        <v>1580</v>
      </c>
      <c r="N425" s="95">
        <v>0</v>
      </c>
      <c r="O425" s="95">
        <v>2</v>
      </c>
      <c r="P425" s="95">
        <v>0.0472</v>
      </c>
      <c r="Q425" s="95">
        <v>0.0121</v>
      </c>
      <c r="R425" s="95">
        <v>0.0351</v>
      </c>
      <c r="S425" s="95">
        <v>0.2148</v>
      </c>
      <c r="T425" s="95">
        <v>0.018</v>
      </c>
      <c r="U425" s="95">
        <v>0.1968</v>
      </c>
      <c r="V425" s="95" t="s">
        <v>44</v>
      </c>
      <c r="W425" s="64" t="s">
        <v>45</v>
      </c>
      <c r="X425" s="95" t="s">
        <v>97</v>
      </c>
      <c r="Y425" s="64" t="s">
        <v>98</v>
      </c>
      <c r="Z425" s="111"/>
    </row>
    <row r="426" s="11" customFormat="1" ht="137" customHeight="1" spans="1:26">
      <c r="A426" s="64"/>
      <c r="B426" s="72" t="s">
        <v>1606</v>
      </c>
      <c r="C426" s="95" t="s">
        <v>1589</v>
      </c>
      <c r="D426" s="95" t="s">
        <v>39</v>
      </c>
      <c r="E426" s="95" t="s">
        <v>1607</v>
      </c>
      <c r="F426" s="66" t="s">
        <v>1608</v>
      </c>
      <c r="G426" s="83">
        <v>80</v>
      </c>
      <c r="H426" s="83">
        <v>80</v>
      </c>
      <c r="I426" s="68"/>
      <c r="J426" s="105"/>
      <c r="K426" s="105"/>
      <c r="L426" s="95"/>
      <c r="M426" s="111" t="s">
        <v>1580</v>
      </c>
      <c r="N426" s="95">
        <v>1</v>
      </c>
      <c r="O426" s="95">
        <v>0</v>
      </c>
      <c r="P426" s="95">
        <v>0.0301</v>
      </c>
      <c r="Q426" s="95">
        <v>0.0154</v>
      </c>
      <c r="R426" s="95">
        <v>0.0147</v>
      </c>
      <c r="S426" s="95">
        <v>0.135</v>
      </c>
      <c r="T426" s="95">
        <v>0.065</v>
      </c>
      <c r="U426" s="95">
        <v>0.07</v>
      </c>
      <c r="V426" s="95" t="s">
        <v>44</v>
      </c>
      <c r="W426" s="64" t="s">
        <v>45</v>
      </c>
      <c r="X426" s="95" t="s">
        <v>102</v>
      </c>
      <c r="Y426" s="64" t="s">
        <v>103</v>
      </c>
      <c r="Z426" s="111"/>
    </row>
    <row r="427" s="11" customFormat="1" ht="94" customHeight="1" spans="1:26">
      <c r="A427" s="64"/>
      <c r="B427" s="72" t="s">
        <v>1609</v>
      </c>
      <c r="C427" s="95" t="s">
        <v>1578</v>
      </c>
      <c r="D427" s="95" t="s">
        <v>39</v>
      </c>
      <c r="E427" s="95" t="s">
        <v>1610</v>
      </c>
      <c r="F427" s="66" t="s">
        <v>1611</v>
      </c>
      <c r="G427" s="83">
        <v>174</v>
      </c>
      <c r="H427" s="83">
        <v>174</v>
      </c>
      <c r="I427" s="68"/>
      <c r="J427" s="105"/>
      <c r="K427" s="105"/>
      <c r="L427" s="95"/>
      <c r="M427" s="111" t="s">
        <v>1580</v>
      </c>
      <c r="N427" s="95">
        <v>3</v>
      </c>
      <c r="O427" s="95">
        <v>0</v>
      </c>
      <c r="P427" s="95">
        <v>0.2266</v>
      </c>
      <c r="Q427" s="95">
        <v>0.044</v>
      </c>
      <c r="R427" s="95">
        <v>0.1826</v>
      </c>
      <c r="S427" s="95">
        <v>0.687</v>
      </c>
      <c r="T427" s="95">
        <v>0.348</v>
      </c>
      <c r="U427" s="95">
        <v>0.339</v>
      </c>
      <c r="V427" s="95" t="s">
        <v>44</v>
      </c>
      <c r="W427" s="64" t="s">
        <v>45</v>
      </c>
      <c r="X427" s="95" t="s">
        <v>123</v>
      </c>
      <c r="Y427" s="64" t="s">
        <v>124</v>
      </c>
      <c r="Z427" s="111"/>
    </row>
    <row r="428" s="11" customFormat="1" ht="131" customHeight="1" spans="1:26">
      <c r="A428" s="64"/>
      <c r="B428" s="72" t="s">
        <v>1612</v>
      </c>
      <c r="C428" s="95" t="s">
        <v>1578</v>
      </c>
      <c r="D428" s="95" t="s">
        <v>1613</v>
      </c>
      <c r="E428" s="95" t="s">
        <v>1614</v>
      </c>
      <c r="F428" s="66" t="s">
        <v>1615</v>
      </c>
      <c r="G428" s="83">
        <v>92</v>
      </c>
      <c r="H428" s="83">
        <v>92</v>
      </c>
      <c r="I428" s="68"/>
      <c r="J428" s="105"/>
      <c r="K428" s="105"/>
      <c r="L428" s="95"/>
      <c r="M428" s="111" t="s">
        <v>1616</v>
      </c>
      <c r="N428" s="95">
        <v>3</v>
      </c>
      <c r="O428" s="95">
        <v>0</v>
      </c>
      <c r="P428" s="95">
        <v>1.0411</v>
      </c>
      <c r="Q428" s="95">
        <v>1.0188</v>
      </c>
      <c r="R428" s="95">
        <v>1.0223</v>
      </c>
      <c r="S428" s="95">
        <v>1.1466</v>
      </c>
      <c r="T428" s="95">
        <v>1.084</v>
      </c>
      <c r="U428" s="95">
        <v>1.0626</v>
      </c>
      <c r="V428" s="95" t="s">
        <v>44</v>
      </c>
      <c r="W428" s="64" t="s">
        <v>45</v>
      </c>
      <c r="X428" s="95" t="s">
        <v>128</v>
      </c>
      <c r="Y428" s="64" t="s">
        <v>129</v>
      </c>
      <c r="Z428" s="111"/>
    </row>
    <row r="429" s="11" customFormat="1" ht="87" customHeight="1" spans="1:26">
      <c r="A429" s="64"/>
      <c r="B429" s="72" t="s">
        <v>1617</v>
      </c>
      <c r="C429" s="95" t="s">
        <v>1589</v>
      </c>
      <c r="D429" s="95" t="s">
        <v>39</v>
      </c>
      <c r="E429" s="95" t="s">
        <v>1618</v>
      </c>
      <c r="F429" s="66" t="s">
        <v>1619</v>
      </c>
      <c r="G429" s="83">
        <v>80</v>
      </c>
      <c r="H429" s="83">
        <v>80</v>
      </c>
      <c r="I429" s="68"/>
      <c r="J429" s="105"/>
      <c r="K429" s="105"/>
      <c r="L429" s="95"/>
      <c r="M429" s="111" t="s">
        <v>1620</v>
      </c>
      <c r="N429" s="95">
        <v>1</v>
      </c>
      <c r="O429" s="95">
        <v>0</v>
      </c>
      <c r="P429" s="95">
        <v>0.0301</v>
      </c>
      <c r="Q429" s="95">
        <v>0.0154</v>
      </c>
      <c r="R429" s="95">
        <v>0.0147</v>
      </c>
      <c r="S429" s="95">
        <v>0.135</v>
      </c>
      <c r="T429" s="95">
        <v>0.065</v>
      </c>
      <c r="U429" s="95">
        <v>0.07</v>
      </c>
      <c r="V429" s="95" t="s">
        <v>44</v>
      </c>
      <c r="W429" s="64" t="s">
        <v>45</v>
      </c>
      <c r="X429" s="95" t="s">
        <v>133</v>
      </c>
      <c r="Y429" s="64" t="s">
        <v>134</v>
      </c>
      <c r="Z429" s="111"/>
    </row>
    <row r="430" s="11" customFormat="1" ht="72" customHeight="1" spans="1:26">
      <c r="A430" s="64"/>
      <c r="B430" s="72" t="s">
        <v>1621</v>
      </c>
      <c r="C430" s="95" t="s">
        <v>38</v>
      </c>
      <c r="D430" s="95" t="s">
        <v>39</v>
      </c>
      <c r="E430" s="95" t="s">
        <v>996</v>
      </c>
      <c r="F430" s="66" t="s">
        <v>1622</v>
      </c>
      <c r="G430" s="83">
        <v>300</v>
      </c>
      <c r="H430" s="83">
        <v>300</v>
      </c>
      <c r="I430" s="68"/>
      <c r="J430" s="105"/>
      <c r="K430" s="105"/>
      <c r="L430" s="95"/>
      <c r="M430" s="111" t="s">
        <v>1580</v>
      </c>
      <c r="N430" s="95">
        <v>1</v>
      </c>
      <c r="O430" s="95">
        <v>0</v>
      </c>
      <c r="P430" s="95">
        <v>0.043</v>
      </c>
      <c r="Q430" s="95">
        <v>0.0109</v>
      </c>
      <c r="R430" s="95">
        <v>0.0321</v>
      </c>
      <c r="S430" s="95">
        <v>0.198</v>
      </c>
      <c r="T430" s="95">
        <v>0.0102</v>
      </c>
      <c r="U430" s="95">
        <v>0.1878</v>
      </c>
      <c r="V430" s="95" t="s">
        <v>44</v>
      </c>
      <c r="W430" s="64" t="s">
        <v>45</v>
      </c>
      <c r="X430" s="95" t="s">
        <v>138</v>
      </c>
      <c r="Y430" s="64" t="s">
        <v>139</v>
      </c>
      <c r="Z430" s="111"/>
    </row>
    <row r="431" s="11" customFormat="1" ht="57" customHeight="1" spans="1:26">
      <c r="A431" s="64"/>
      <c r="B431" s="72" t="s">
        <v>1623</v>
      </c>
      <c r="C431" s="95" t="s">
        <v>1589</v>
      </c>
      <c r="D431" s="95" t="s">
        <v>39</v>
      </c>
      <c r="E431" s="95" t="s">
        <v>1624</v>
      </c>
      <c r="F431" s="66" t="s">
        <v>1625</v>
      </c>
      <c r="G431" s="83">
        <v>52</v>
      </c>
      <c r="H431" s="83">
        <v>52</v>
      </c>
      <c r="I431" s="68"/>
      <c r="J431" s="105"/>
      <c r="K431" s="105"/>
      <c r="L431" s="95"/>
      <c r="M431" s="111" t="s">
        <v>1626</v>
      </c>
      <c r="N431" s="95">
        <v>1</v>
      </c>
      <c r="O431" s="95">
        <v>0</v>
      </c>
      <c r="P431" s="95">
        <v>0.0401</v>
      </c>
      <c r="Q431" s="95">
        <v>0.0164</v>
      </c>
      <c r="R431" s="95">
        <v>0.0237</v>
      </c>
      <c r="S431" s="95">
        <v>0.235</v>
      </c>
      <c r="T431" s="95">
        <v>0.075</v>
      </c>
      <c r="U431" s="95">
        <v>0.16</v>
      </c>
      <c r="V431" s="95" t="s">
        <v>44</v>
      </c>
      <c r="W431" s="64" t="s">
        <v>45</v>
      </c>
      <c r="X431" s="95" t="s">
        <v>78</v>
      </c>
      <c r="Y431" s="64" t="s">
        <v>79</v>
      </c>
      <c r="Z431" s="111"/>
    </row>
    <row r="432" s="11" customFormat="1" ht="72" customHeight="1" spans="1:26">
      <c r="A432" s="64"/>
      <c r="B432" s="72" t="s">
        <v>1627</v>
      </c>
      <c r="C432" s="95" t="s">
        <v>1589</v>
      </c>
      <c r="D432" s="95" t="s">
        <v>39</v>
      </c>
      <c r="E432" s="95" t="s">
        <v>1628</v>
      </c>
      <c r="F432" s="66" t="s">
        <v>1629</v>
      </c>
      <c r="G432" s="83">
        <v>52</v>
      </c>
      <c r="H432" s="83">
        <v>52</v>
      </c>
      <c r="I432" s="68"/>
      <c r="J432" s="105"/>
      <c r="K432" s="105"/>
      <c r="L432" s="95"/>
      <c r="M432" s="111" t="s">
        <v>1580</v>
      </c>
      <c r="N432" s="95">
        <v>2</v>
      </c>
      <c r="O432" s="95">
        <v>0</v>
      </c>
      <c r="P432" s="95">
        <v>0.0062</v>
      </c>
      <c r="Q432" s="95">
        <v>0.0038</v>
      </c>
      <c r="R432" s="95">
        <v>0.0022</v>
      </c>
      <c r="S432" s="95">
        <v>0.535</v>
      </c>
      <c r="T432" s="95">
        <v>0.076</v>
      </c>
      <c r="U432" s="95">
        <v>0.459</v>
      </c>
      <c r="V432" s="95" t="s">
        <v>44</v>
      </c>
      <c r="W432" s="64" t="s">
        <v>45</v>
      </c>
      <c r="X432" s="95" t="s">
        <v>88</v>
      </c>
      <c r="Y432" s="64" t="s">
        <v>89</v>
      </c>
      <c r="Z432" s="111"/>
    </row>
    <row r="433" s="11" customFormat="1" ht="60" customHeight="1" spans="1:26">
      <c r="A433" s="64"/>
      <c r="B433" s="72" t="s">
        <v>1630</v>
      </c>
      <c r="C433" s="95" t="s">
        <v>1589</v>
      </c>
      <c r="D433" s="95" t="s">
        <v>39</v>
      </c>
      <c r="E433" s="95" t="s">
        <v>1631</v>
      </c>
      <c r="F433" s="66" t="s">
        <v>1632</v>
      </c>
      <c r="G433" s="83">
        <v>52</v>
      </c>
      <c r="H433" s="83">
        <v>52</v>
      </c>
      <c r="I433" s="68"/>
      <c r="J433" s="105"/>
      <c r="K433" s="105"/>
      <c r="L433" s="95"/>
      <c r="M433" s="111" t="s">
        <v>1580</v>
      </c>
      <c r="N433" s="95">
        <v>1</v>
      </c>
      <c r="O433" s="95">
        <v>0</v>
      </c>
      <c r="P433" s="95">
        <v>0.006</v>
      </c>
      <c r="Q433" s="95">
        <v>0.0055</v>
      </c>
      <c r="R433" s="95">
        <v>0.0005</v>
      </c>
      <c r="S433" s="95">
        <v>0.255</v>
      </c>
      <c r="T433" s="95">
        <v>0.075</v>
      </c>
      <c r="U433" s="95">
        <v>0.18</v>
      </c>
      <c r="V433" s="95" t="s">
        <v>44</v>
      </c>
      <c r="W433" s="64" t="s">
        <v>45</v>
      </c>
      <c r="X433" s="95" t="s">
        <v>113</v>
      </c>
      <c r="Y433" s="64" t="s">
        <v>114</v>
      </c>
      <c r="Z433" s="111"/>
    </row>
    <row r="434" s="11" customFormat="1" ht="66" customHeight="1" spans="1:26">
      <c r="A434" s="64"/>
      <c r="B434" s="72" t="s">
        <v>1633</v>
      </c>
      <c r="C434" s="95" t="s">
        <v>1589</v>
      </c>
      <c r="D434" s="95" t="s">
        <v>39</v>
      </c>
      <c r="E434" s="95" t="s">
        <v>1511</v>
      </c>
      <c r="F434" s="66" t="s">
        <v>1634</v>
      </c>
      <c r="G434" s="83">
        <v>52</v>
      </c>
      <c r="H434" s="83">
        <v>52</v>
      </c>
      <c r="I434" s="68"/>
      <c r="J434" s="105"/>
      <c r="K434" s="105"/>
      <c r="L434" s="95"/>
      <c r="M434" s="111" t="s">
        <v>1580</v>
      </c>
      <c r="N434" s="95">
        <v>1</v>
      </c>
      <c r="O434" s="95">
        <v>0</v>
      </c>
      <c r="P434" s="95">
        <v>0.007</v>
      </c>
      <c r="Q434" s="95">
        <v>0.0055</v>
      </c>
      <c r="R434" s="95">
        <v>0.0015</v>
      </c>
      <c r="S434" s="95">
        <v>0.265</v>
      </c>
      <c r="T434" s="95">
        <v>0.075</v>
      </c>
      <c r="U434" s="95">
        <v>0.19</v>
      </c>
      <c r="V434" s="95" t="s">
        <v>44</v>
      </c>
      <c r="W434" s="64" t="s">
        <v>45</v>
      </c>
      <c r="X434" s="95" t="s">
        <v>108</v>
      </c>
      <c r="Y434" s="64" t="s">
        <v>109</v>
      </c>
      <c r="Z434" s="111"/>
    </row>
    <row r="435" s="11" customFormat="1" ht="36" spans="1:26">
      <c r="A435" s="64"/>
      <c r="B435" s="72" t="s">
        <v>1635</v>
      </c>
      <c r="C435" s="95" t="s">
        <v>1589</v>
      </c>
      <c r="D435" s="95" t="s">
        <v>39</v>
      </c>
      <c r="E435" s="95" t="s">
        <v>1636</v>
      </c>
      <c r="F435" s="66" t="s">
        <v>1637</v>
      </c>
      <c r="G435" s="83">
        <v>52</v>
      </c>
      <c r="H435" s="83">
        <v>52</v>
      </c>
      <c r="I435" s="68"/>
      <c r="J435" s="105"/>
      <c r="K435" s="105"/>
      <c r="L435" s="95"/>
      <c r="M435" s="111" t="s">
        <v>1638</v>
      </c>
      <c r="N435" s="95">
        <v>0</v>
      </c>
      <c r="O435" s="95">
        <v>1</v>
      </c>
      <c r="P435" s="95">
        <v>0.098</v>
      </c>
      <c r="Q435" s="95">
        <v>0.013</v>
      </c>
      <c r="R435" s="95">
        <v>0.085</v>
      </c>
      <c r="S435" s="95">
        <v>0.343</v>
      </c>
      <c r="T435" s="95">
        <v>0.0455</v>
      </c>
      <c r="U435" s="95">
        <v>0.2975</v>
      </c>
      <c r="V435" s="95" t="s">
        <v>44</v>
      </c>
      <c r="W435" s="64" t="s">
        <v>45</v>
      </c>
      <c r="X435" s="95" t="s">
        <v>93</v>
      </c>
      <c r="Y435" s="64" t="s">
        <v>94</v>
      </c>
      <c r="Z435" s="111"/>
    </row>
    <row r="436" s="11" customFormat="1" ht="36" spans="1:26">
      <c r="A436" s="64"/>
      <c r="B436" s="72" t="s">
        <v>1639</v>
      </c>
      <c r="C436" s="95" t="s">
        <v>1589</v>
      </c>
      <c r="D436" s="95" t="s">
        <v>39</v>
      </c>
      <c r="E436" s="95" t="s">
        <v>1640</v>
      </c>
      <c r="F436" s="66" t="s">
        <v>1641</v>
      </c>
      <c r="G436" s="83">
        <v>123</v>
      </c>
      <c r="H436" s="83">
        <v>123</v>
      </c>
      <c r="I436" s="68"/>
      <c r="J436" s="105"/>
      <c r="K436" s="105"/>
      <c r="L436" s="95"/>
      <c r="M436" s="111" t="s">
        <v>1580</v>
      </c>
      <c r="N436" s="95">
        <v>1</v>
      </c>
      <c r="O436" s="95">
        <v>0</v>
      </c>
      <c r="P436" s="95">
        <v>0.006</v>
      </c>
      <c r="Q436" s="95">
        <v>0.0055</v>
      </c>
      <c r="R436" s="95">
        <v>0.0005</v>
      </c>
      <c r="S436" s="95">
        <v>0.255</v>
      </c>
      <c r="T436" s="95">
        <v>0.075</v>
      </c>
      <c r="U436" s="95">
        <v>0.18</v>
      </c>
      <c r="V436" s="95" t="s">
        <v>44</v>
      </c>
      <c r="W436" s="64" t="s">
        <v>45</v>
      </c>
      <c r="X436" s="95" t="s">
        <v>118</v>
      </c>
      <c r="Y436" s="64" t="s">
        <v>119</v>
      </c>
      <c r="Z436" s="111"/>
    </row>
    <row r="437" s="6" customFormat="1" ht="48" spans="1:26">
      <c r="A437" s="58">
        <v>54</v>
      </c>
      <c r="B437" s="59" t="s">
        <v>1642</v>
      </c>
      <c r="C437" s="58" t="s">
        <v>38</v>
      </c>
      <c r="D437" s="58" t="s">
        <v>39</v>
      </c>
      <c r="E437" s="58" t="s">
        <v>40</v>
      </c>
      <c r="F437" s="61" t="s">
        <v>1643</v>
      </c>
      <c r="G437" s="81">
        <f t="shared" ref="G437:G443" si="9">SUM(H437:K437)</f>
        <v>34</v>
      </c>
      <c r="H437" s="63">
        <f>SUM(H438:H440)</f>
        <v>34</v>
      </c>
      <c r="I437" s="63">
        <f>SUM(I438:I440)</f>
        <v>0</v>
      </c>
      <c r="J437" s="63">
        <f>SUM(J438:J440)</f>
        <v>0</v>
      </c>
      <c r="K437" s="63">
        <f>SUM(K438:K440)</f>
        <v>0</v>
      </c>
      <c r="L437" s="60" t="s">
        <v>143</v>
      </c>
      <c r="M437" s="94" t="s">
        <v>1644</v>
      </c>
      <c r="N437" s="60">
        <v>45</v>
      </c>
      <c r="O437" s="60">
        <v>26</v>
      </c>
      <c r="P437" s="60">
        <v>0.9654</v>
      </c>
      <c r="Q437" s="60">
        <v>0.4086</v>
      </c>
      <c r="R437" s="60">
        <v>0.5568</v>
      </c>
      <c r="S437" s="60">
        <v>2.5896</v>
      </c>
      <c r="T437" s="60">
        <v>1.6344</v>
      </c>
      <c r="U437" s="60">
        <v>0.9552</v>
      </c>
      <c r="V437" s="60" t="s">
        <v>44</v>
      </c>
      <c r="W437" s="58" t="s">
        <v>45</v>
      </c>
      <c r="X437" s="60" t="s">
        <v>1645</v>
      </c>
      <c r="Y437" s="60" t="s">
        <v>1646</v>
      </c>
      <c r="Z437" s="103" t="s">
        <v>1647</v>
      </c>
    </row>
    <row r="438" s="3" customFormat="1" ht="55" customHeight="1" spans="1:26">
      <c r="A438" s="114"/>
      <c r="B438" s="119" t="s">
        <v>1648</v>
      </c>
      <c r="C438" s="120" t="s">
        <v>38</v>
      </c>
      <c r="D438" s="120" t="s">
        <v>39</v>
      </c>
      <c r="E438" s="120" t="s">
        <v>1649</v>
      </c>
      <c r="F438" s="121" t="s">
        <v>1650</v>
      </c>
      <c r="G438" s="122">
        <f t="shared" si="9"/>
        <v>7</v>
      </c>
      <c r="H438" s="122">
        <v>7</v>
      </c>
      <c r="I438" s="122"/>
      <c r="J438" s="122"/>
      <c r="K438" s="122"/>
      <c r="L438" s="124"/>
      <c r="M438" s="121" t="s">
        <v>1644</v>
      </c>
      <c r="N438" s="124">
        <v>23</v>
      </c>
      <c r="O438" s="124">
        <v>13</v>
      </c>
      <c r="P438" s="124">
        <v>0.4783</v>
      </c>
      <c r="Q438" s="124">
        <v>0.2089</v>
      </c>
      <c r="R438" s="124">
        <v>0.2784</v>
      </c>
      <c r="S438" s="124">
        <v>1.3132</v>
      </c>
      <c r="T438" s="124">
        <v>0.8356</v>
      </c>
      <c r="U438" s="124">
        <v>0.4776</v>
      </c>
      <c r="V438" s="124" t="s">
        <v>44</v>
      </c>
      <c r="W438" s="124" t="s">
        <v>45</v>
      </c>
      <c r="X438" s="124" t="s">
        <v>1651</v>
      </c>
      <c r="Y438" s="124" t="s">
        <v>1646</v>
      </c>
      <c r="Z438" s="91"/>
    </row>
    <row r="439" s="3" customFormat="1" ht="55" customHeight="1" spans="1:26">
      <c r="A439" s="114"/>
      <c r="B439" s="119" t="s">
        <v>1652</v>
      </c>
      <c r="C439" s="120" t="s">
        <v>38</v>
      </c>
      <c r="D439" s="120" t="s">
        <v>39</v>
      </c>
      <c r="E439" s="120" t="s">
        <v>1653</v>
      </c>
      <c r="F439" s="121" t="s">
        <v>1650</v>
      </c>
      <c r="G439" s="122">
        <f t="shared" si="9"/>
        <v>9</v>
      </c>
      <c r="H439" s="122">
        <v>9</v>
      </c>
      <c r="I439" s="122"/>
      <c r="J439" s="122"/>
      <c r="K439" s="122"/>
      <c r="L439" s="124"/>
      <c r="M439" s="121" t="s">
        <v>1644</v>
      </c>
      <c r="N439" s="124">
        <v>2</v>
      </c>
      <c r="O439" s="124">
        <v>0</v>
      </c>
      <c r="P439" s="124">
        <v>0.0043</v>
      </c>
      <c r="Q439" s="124">
        <v>0.0043</v>
      </c>
      <c r="R439" s="124">
        <v>0</v>
      </c>
      <c r="S439" s="124">
        <v>0.0172</v>
      </c>
      <c r="T439" s="124">
        <v>0.0172</v>
      </c>
      <c r="U439" s="124">
        <v>0</v>
      </c>
      <c r="V439" s="124" t="s">
        <v>44</v>
      </c>
      <c r="W439" s="124" t="s">
        <v>45</v>
      </c>
      <c r="X439" s="124" t="s">
        <v>1651</v>
      </c>
      <c r="Y439" s="124" t="s">
        <v>1646</v>
      </c>
      <c r="Z439" s="91"/>
    </row>
    <row r="440" s="3" customFormat="1" ht="55" customHeight="1" spans="1:26">
      <c r="A440" s="114"/>
      <c r="B440" s="119" t="s">
        <v>1654</v>
      </c>
      <c r="C440" s="120" t="s">
        <v>38</v>
      </c>
      <c r="D440" s="120" t="s">
        <v>39</v>
      </c>
      <c r="E440" s="120" t="s">
        <v>1655</v>
      </c>
      <c r="F440" s="121" t="s">
        <v>1656</v>
      </c>
      <c r="G440" s="122">
        <f t="shared" si="9"/>
        <v>18</v>
      </c>
      <c r="H440" s="122">
        <v>18</v>
      </c>
      <c r="I440" s="122"/>
      <c r="J440" s="122"/>
      <c r="K440" s="122"/>
      <c r="L440" s="124"/>
      <c r="M440" s="121" t="s">
        <v>1644</v>
      </c>
      <c r="N440" s="124">
        <v>1</v>
      </c>
      <c r="O440" s="124">
        <v>1</v>
      </c>
      <c r="P440" s="124">
        <v>0.0232</v>
      </c>
      <c r="Q440" s="124">
        <v>0.0076</v>
      </c>
      <c r="R440" s="124">
        <v>0.0156</v>
      </c>
      <c r="S440" s="124">
        <v>0.0928</v>
      </c>
      <c r="T440" s="124">
        <v>0.0304</v>
      </c>
      <c r="U440" s="124">
        <v>0.0624</v>
      </c>
      <c r="V440" s="124" t="s">
        <v>44</v>
      </c>
      <c r="W440" s="124" t="s">
        <v>45</v>
      </c>
      <c r="X440" s="124" t="s">
        <v>1651</v>
      </c>
      <c r="Y440" s="124" t="s">
        <v>1646</v>
      </c>
      <c r="Z440" s="91"/>
    </row>
    <row r="441" s="3" customFormat="1" ht="39" customHeight="1" spans="1:26">
      <c r="A441" s="48" t="s">
        <v>1657</v>
      </c>
      <c r="B441" s="49"/>
      <c r="C441" s="50"/>
      <c r="D441" s="50"/>
      <c r="E441" s="51"/>
      <c r="F441" s="79"/>
      <c r="G441" s="80">
        <f t="shared" si="9"/>
        <v>101.12</v>
      </c>
      <c r="H441" s="80">
        <f>SUM(H442)</f>
        <v>101.12</v>
      </c>
      <c r="I441" s="80">
        <f>SUM(I442)</f>
        <v>0</v>
      </c>
      <c r="J441" s="80">
        <f>SUM(J442)</f>
        <v>0</v>
      </c>
      <c r="K441" s="80">
        <f>SUM(K442)</f>
        <v>0</v>
      </c>
      <c r="L441" s="91"/>
      <c r="M441" s="92"/>
      <c r="N441" s="91"/>
      <c r="O441" s="91"/>
      <c r="P441" s="91"/>
      <c r="Q441" s="91"/>
      <c r="R441" s="91"/>
      <c r="S441" s="91"/>
      <c r="T441" s="91"/>
      <c r="U441" s="91"/>
      <c r="V441" s="91"/>
      <c r="W441" s="91"/>
      <c r="X441" s="91"/>
      <c r="Y441" s="91"/>
      <c r="Z441" s="91"/>
    </row>
    <row r="442" s="4" customFormat="1" ht="83" customHeight="1" spans="1:26">
      <c r="A442" s="58">
        <v>55</v>
      </c>
      <c r="B442" s="59" t="s">
        <v>1658</v>
      </c>
      <c r="C442" s="60" t="s">
        <v>38</v>
      </c>
      <c r="D442" s="60" t="s">
        <v>39</v>
      </c>
      <c r="E442" s="60" t="s">
        <v>40</v>
      </c>
      <c r="F442" s="61" t="s">
        <v>1659</v>
      </c>
      <c r="G442" s="81">
        <f t="shared" si="9"/>
        <v>101.12</v>
      </c>
      <c r="H442" s="81">
        <f>SUM(H443:H449)</f>
        <v>101.12</v>
      </c>
      <c r="I442" s="81">
        <f>SUM(I443:I449)</f>
        <v>0</v>
      </c>
      <c r="J442" s="81">
        <f>SUM(J443:J449)</f>
        <v>0</v>
      </c>
      <c r="K442" s="81">
        <f>SUM(K443:K449)</f>
        <v>0</v>
      </c>
      <c r="L442" s="60" t="s">
        <v>143</v>
      </c>
      <c r="M442" s="94" t="s">
        <v>1660</v>
      </c>
      <c r="N442" s="60">
        <v>91</v>
      </c>
      <c r="O442" s="60">
        <v>0</v>
      </c>
      <c r="P442" s="60">
        <v>0.0155</v>
      </c>
      <c r="Q442" s="60">
        <v>0.0155</v>
      </c>
      <c r="R442" s="60">
        <v>0</v>
      </c>
      <c r="S442" s="60">
        <v>0.067</v>
      </c>
      <c r="T442" s="60">
        <v>0.067</v>
      </c>
      <c r="U442" s="60">
        <v>0</v>
      </c>
      <c r="V442" s="60" t="s">
        <v>1661</v>
      </c>
      <c r="W442" s="60" t="s">
        <v>1662</v>
      </c>
      <c r="X442" s="60" t="s">
        <v>46</v>
      </c>
      <c r="Y442" s="60" t="s">
        <v>47</v>
      </c>
      <c r="Z442" s="103" t="s">
        <v>1663</v>
      </c>
    </row>
    <row r="443" s="10" customFormat="1" ht="39" customHeight="1" spans="1:26">
      <c r="A443" s="114"/>
      <c r="B443" s="119" t="s">
        <v>1664</v>
      </c>
      <c r="C443" s="120" t="s">
        <v>38</v>
      </c>
      <c r="D443" s="120" t="s">
        <v>39</v>
      </c>
      <c r="E443" s="120" t="s">
        <v>53</v>
      </c>
      <c r="F443" s="121" t="s">
        <v>1665</v>
      </c>
      <c r="G443" s="122">
        <f t="shared" si="9"/>
        <v>2.2</v>
      </c>
      <c r="H443" s="122">
        <v>2.2</v>
      </c>
      <c r="I443" s="122"/>
      <c r="J443" s="122"/>
      <c r="K443" s="122"/>
      <c r="L443" s="124"/>
      <c r="M443" s="121" t="s">
        <v>1660</v>
      </c>
      <c r="N443" s="124">
        <v>1</v>
      </c>
      <c r="O443" s="124">
        <v>0</v>
      </c>
      <c r="P443" s="124">
        <v>0.0001</v>
      </c>
      <c r="Q443" s="124">
        <v>0.0001</v>
      </c>
      <c r="R443" s="124">
        <v>0</v>
      </c>
      <c r="S443" s="124">
        <v>0.0001</v>
      </c>
      <c r="T443" s="124">
        <v>0.0001</v>
      </c>
      <c r="U443" s="124">
        <v>0</v>
      </c>
      <c r="V443" s="95" t="s">
        <v>1661</v>
      </c>
      <c r="W443" s="95" t="s">
        <v>1662</v>
      </c>
      <c r="X443" s="124" t="s">
        <v>53</v>
      </c>
      <c r="Y443" s="124" t="s">
        <v>54</v>
      </c>
      <c r="Z443" s="124"/>
    </row>
    <row r="444" s="10" customFormat="1" ht="39" customHeight="1" spans="1:26">
      <c r="A444" s="114"/>
      <c r="B444" s="119" t="s">
        <v>1666</v>
      </c>
      <c r="C444" s="120" t="s">
        <v>38</v>
      </c>
      <c r="D444" s="120" t="s">
        <v>39</v>
      </c>
      <c r="E444" s="120" t="s">
        <v>58</v>
      </c>
      <c r="F444" s="121" t="s">
        <v>1667</v>
      </c>
      <c r="G444" s="122">
        <f t="shared" ref="G444:G453" si="10">SUM(H444:K444)</f>
        <v>8.8</v>
      </c>
      <c r="H444" s="122">
        <v>8.8</v>
      </c>
      <c r="I444" s="122"/>
      <c r="J444" s="122"/>
      <c r="K444" s="122"/>
      <c r="L444" s="124"/>
      <c r="M444" s="121" t="s">
        <v>1660</v>
      </c>
      <c r="N444" s="124">
        <v>4</v>
      </c>
      <c r="O444" s="124">
        <v>0</v>
      </c>
      <c r="P444" s="124">
        <v>0.0004</v>
      </c>
      <c r="Q444" s="124">
        <v>0.0004</v>
      </c>
      <c r="R444" s="124">
        <v>0</v>
      </c>
      <c r="S444" s="124">
        <v>0.0017</v>
      </c>
      <c r="T444" s="124">
        <v>0.0017</v>
      </c>
      <c r="U444" s="124">
        <v>0</v>
      </c>
      <c r="V444" s="95" t="s">
        <v>1661</v>
      </c>
      <c r="W444" s="95" t="s">
        <v>1662</v>
      </c>
      <c r="X444" s="124" t="s">
        <v>58</v>
      </c>
      <c r="Y444" s="124" t="s">
        <v>59</v>
      </c>
      <c r="Z444" s="124"/>
    </row>
    <row r="445" s="10" customFormat="1" ht="39" customHeight="1" spans="1:26">
      <c r="A445" s="114"/>
      <c r="B445" s="119" t="s">
        <v>1668</v>
      </c>
      <c r="C445" s="120" t="s">
        <v>38</v>
      </c>
      <c r="D445" s="120" t="s">
        <v>39</v>
      </c>
      <c r="E445" s="120" t="s">
        <v>63</v>
      </c>
      <c r="F445" s="121" t="s">
        <v>1669</v>
      </c>
      <c r="G445" s="122">
        <f t="shared" si="10"/>
        <v>15.4</v>
      </c>
      <c r="H445" s="122">
        <v>15.4</v>
      </c>
      <c r="I445" s="122"/>
      <c r="J445" s="122"/>
      <c r="K445" s="122"/>
      <c r="L445" s="124"/>
      <c r="M445" s="121" t="s">
        <v>1660</v>
      </c>
      <c r="N445" s="124">
        <v>7</v>
      </c>
      <c r="O445" s="124">
        <v>0</v>
      </c>
      <c r="P445" s="124">
        <v>0.0007</v>
      </c>
      <c r="Q445" s="124">
        <v>0.0007</v>
      </c>
      <c r="R445" s="124">
        <v>0</v>
      </c>
      <c r="S445" s="124">
        <v>0.0025</v>
      </c>
      <c r="T445" s="124">
        <v>0.0025</v>
      </c>
      <c r="U445" s="124">
        <v>0</v>
      </c>
      <c r="V445" s="95" t="s">
        <v>1661</v>
      </c>
      <c r="W445" s="95" t="s">
        <v>1662</v>
      </c>
      <c r="X445" s="124" t="s">
        <v>63</v>
      </c>
      <c r="Y445" s="124" t="s">
        <v>64</v>
      </c>
      <c r="Z445" s="124"/>
    </row>
    <row r="446" s="10" customFormat="1" ht="39" customHeight="1" spans="1:26">
      <c r="A446" s="114"/>
      <c r="B446" s="119" t="s">
        <v>1670</v>
      </c>
      <c r="C446" s="120" t="s">
        <v>38</v>
      </c>
      <c r="D446" s="120" t="s">
        <v>39</v>
      </c>
      <c r="E446" s="120" t="s">
        <v>68</v>
      </c>
      <c r="F446" s="121" t="s">
        <v>1671</v>
      </c>
      <c r="G446" s="122">
        <f t="shared" si="10"/>
        <v>19.8</v>
      </c>
      <c r="H446" s="122">
        <v>19.8</v>
      </c>
      <c r="I446" s="122"/>
      <c r="J446" s="122"/>
      <c r="K446" s="122"/>
      <c r="L446" s="124"/>
      <c r="M446" s="121" t="s">
        <v>1660</v>
      </c>
      <c r="N446" s="124">
        <v>4</v>
      </c>
      <c r="O446" s="124">
        <v>0</v>
      </c>
      <c r="P446" s="124">
        <v>0.0009</v>
      </c>
      <c r="Q446" s="124">
        <v>0.0009</v>
      </c>
      <c r="R446" s="124">
        <v>0</v>
      </c>
      <c r="S446" s="124">
        <v>0.0044</v>
      </c>
      <c r="T446" s="124">
        <v>0.0044</v>
      </c>
      <c r="U446" s="124">
        <v>0</v>
      </c>
      <c r="V446" s="95" t="s">
        <v>1661</v>
      </c>
      <c r="W446" s="95" t="s">
        <v>1662</v>
      </c>
      <c r="X446" s="124" t="s">
        <v>68</v>
      </c>
      <c r="Y446" s="124" t="s">
        <v>69</v>
      </c>
      <c r="Z446" s="124"/>
    </row>
    <row r="447" s="10" customFormat="1" ht="39" customHeight="1" spans="1:26">
      <c r="A447" s="114"/>
      <c r="B447" s="119" t="s">
        <v>1672</v>
      </c>
      <c r="C447" s="120" t="s">
        <v>38</v>
      </c>
      <c r="D447" s="120" t="s">
        <v>39</v>
      </c>
      <c r="E447" s="120" t="s">
        <v>73</v>
      </c>
      <c r="F447" s="121" t="s">
        <v>1673</v>
      </c>
      <c r="G447" s="122">
        <f t="shared" si="10"/>
        <v>17.6</v>
      </c>
      <c r="H447" s="122">
        <v>17.6</v>
      </c>
      <c r="I447" s="122"/>
      <c r="J447" s="122"/>
      <c r="K447" s="122"/>
      <c r="L447" s="124"/>
      <c r="M447" s="121" t="s">
        <v>1660</v>
      </c>
      <c r="N447" s="124">
        <v>4</v>
      </c>
      <c r="O447" s="124">
        <v>0</v>
      </c>
      <c r="P447" s="124">
        <v>0.0008</v>
      </c>
      <c r="Q447" s="124">
        <v>0.0008</v>
      </c>
      <c r="R447" s="124">
        <v>0</v>
      </c>
      <c r="S447" s="124">
        <v>0.0034</v>
      </c>
      <c r="T447" s="124">
        <v>0.0034</v>
      </c>
      <c r="U447" s="124">
        <v>0</v>
      </c>
      <c r="V447" s="95" t="s">
        <v>1661</v>
      </c>
      <c r="W447" s="95" t="s">
        <v>1662</v>
      </c>
      <c r="X447" s="124" t="s">
        <v>73</v>
      </c>
      <c r="Y447" s="124" t="s">
        <v>74</v>
      </c>
      <c r="Z447" s="124"/>
    </row>
    <row r="448" s="10" customFormat="1" ht="39" customHeight="1" spans="1:26">
      <c r="A448" s="114"/>
      <c r="B448" s="119" t="s">
        <v>1674</v>
      </c>
      <c r="C448" s="120" t="s">
        <v>38</v>
      </c>
      <c r="D448" s="120" t="s">
        <v>39</v>
      </c>
      <c r="E448" s="120" t="s">
        <v>88</v>
      </c>
      <c r="F448" s="121" t="s">
        <v>1675</v>
      </c>
      <c r="G448" s="122">
        <f t="shared" si="10"/>
        <v>33</v>
      </c>
      <c r="H448" s="122">
        <v>33</v>
      </c>
      <c r="I448" s="122"/>
      <c r="J448" s="122"/>
      <c r="K448" s="122"/>
      <c r="L448" s="124"/>
      <c r="M448" s="121" t="s">
        <v>1660</v>
      </c>
      <c r="N448" s="124">
        <v>6</v>
      </c>
      <c r="O448" s="124">
        <v>0</v>
      </c>
      <c r="P448" s="124">
        <v>0.0015</v>
      </c>
      <c r="Q448" s="124">
        <v>0.0015</v>
      </c>
      <c r="R448" s="124">
        <v>0</v>
      </c>
      <c r="S448" s="124">
        <v>0.006</v>
      </c>
      <c r="T448" s="124">
        <v>0.006</v>
      </c>
      <c r="U448" s="124">
        <v>0</v>
      </c>
      <c r="V448" s="95" t="s">
        <v>1661</v>
      </c>
      <c r="W448" s="95" t="s">
        <v>1662</v>
      </c>
      <c r="X448" s="124" t="s">
        <v>88</v>
      </c>
      <c r="Y448" s="124" t="s">
        <v>89</v>
      </c>
      <c r="Z448" s="124"/>
    </row>
    <row r="449" s="10" customFormat="1" ht="39" customHeight="1" spans="1:26">
      <c r="A449" s="114"/>
      <c r="B449" s="119" t="s">
        <v>1676</v>
      </c>
      <c r="C449" s="120" t="s">
        <v>38</v>
      </c>
      <c r="D449" s="120" t="s">
        <v>39</v>
      </c>
      <c r="E449" s="120" t="s">
        <v>78</v>
      </c>
      <c r="F449" s="121" t="s">
        <v>1677</v>
      </c>
      <c r="G449" s="122">
        <f t="shared" si="10"/>
        <v>4.32</v>
      </c>
      <c r="H449" s="122">
        <v>4.32</v>
      </c>
      <c r="I449" s="122"/>
      <c r="J449" s="122"/>
      <c r="K449" s="122"/>
      <c r="L449" s="124"/>
      <c r="M449" s="121" t="s">
        <v>1660</v>
      </c>
      <c r="N449" s="124">
        <v>8</v>
      </c>
      <c r="O449" s="124">
        <v>0</v>
      </c>
      <c r="P449" s="124">
        <v>0.0012</v>
      </c>
      <c r="Q449" s="124">
        <v>0.0012</v>
      </c>
      <c r="R449" s="124">
        <v>0</v>
      </c>
      <c r="S449" s="124">
        <v>0.0054</v>
      </c>
      <c r="T449" s="124">
        <v>0.0054</v>
      </c>
      <c r="U449" s="124">
        <v>0</v>
      </c>
      <c r="V449" s="95" t="s">
        <v>1661</v>
      </c>
      <c r="W449" s="95" t="s">
        <v>1662</v>
      </c>
      <c r="X449" s="124" t="s">
        <v>78</v>
      </c>
      <c r="Y449" s="124" t="s">
        <v>79</v>
      </c>
      <c r="Z449" s="124"/>
    </row>
    <row r="450" ht="39" customHeight="1" spans="1:26">
      <c r="A450" s="48" t="s">
        <v>1678</v>
      </c>
      <c r="B450" s="49"/>
      <c r="C450" s="50"/>
      <c r="D450" s="50"/>
      <c r="E450" s="51"/>
      <c r="F450" s="79"/>
      <c r="G450" s="80">
        <f t="shared" si="10"/>
        <v>135</v>
      </c>
      <c r="H450" s="80">
        <f>SUM(H451)</f>
        <v>135</v>
      </c>
      <c r="I450" s="80">
        <f>SUM(I451)</f>
        <v>0</v>
      </c>
      <c r="J450" s="80">
        <f>SUM(J451)</f>
        <v>0</v>
      </c>
      <c r="K450" s="80">
        <f>SUM(K451)</f>
        <v>0</v>
      </c>
      <c r="L450" s="91"/>
      <c r="M450" s="92"/>
      <c r="N450" s="91"/>
      <c r="O450" s="91"/>
      <c r="P450" s="91"/>
      <c r="Q450" s="91"/>
      <c r="R450" s="91"/>
      <c r="S450" s="91"/>
      <c r="T450" s="91"/>
      <c r="U450" s="91"/>
      <c r="V450" s="91"/>
      <c r="W450" s="91"/>
      <c r="X450" s="91"/>
      <c r="Y450" s="91"/>
      <c r="Z450" s="91"/>
    </row>
    <row r="451" s="9" customFormat="1" ht="109" customHeight="1" spans="1:26">
      <c r="A451" s="58">
        <v>56</v>
      </c>
      <c r="B451" s="59" t="s">
        <v>1679</v>
      </c>
      <c r="C451" s="60" t="s">
        <v>38</v>
      </c>
      <c r="D451" s="60" t="s">
        <v>39</v>
      </c>
      <c r="E451" s="60" t="s">
        <v>1680</v>
      </c>
      <c r="F451" s="61" t="s">
        <v>1681</v>
      </c>
      <c r="G451" s="81">
        <f t="shared" si="10"/>
        <v>135</v>
      </c>
      <c r="H451" s="81">
        <v>135</v>
      </c>
      <c r="I451" s="63">
        <v>0</v>
      </c>
      <c r="J451" s="93">
        <v>0</v>
      </c>
      <c r="K451" s="93">
        <v>0</v>
      </c>
      <c r="L451" s="60" t="s">
        <v>143</v>
      </c>
      <c r="M451" s="94" t="s">
        <v>1682</v>
      </c>
      <c r="N451" s="60">
        <v>35</v>
      </c>
      <c r="O451" s="60">
        <v>5</v>
      </c>
      <c r="P451" s="60">
        <v>0.1413</v>
      </c>
      <c r="Q451" s="60">
        <v>0.1413</v>
      </c>
      <c r="R451" s="60">
        <v>0</v>
      </c>
      <c r="S451" s="60">
        <v>0.6326</v>
      </c>
      <c r="T451" s="60">
        <v>0.6326</v>
      </c>
      <c r="U451" s="60">
        <v>0</v>
      </c>
      <c r="V451" s="60" t="s">
        <v>1683</v>
      </c>
      <c r="W451" s="60" t="s">
        <v>1684</v>
      </c>
      <c r="X451" s="60" t="s">
        <v>1685</v>
      </c>
      <c r="Y451" s="60" t="s">
        <v>1686</v>
      </c>
      <c r="Z451" s="103" t="s">
        <v>1687</v>
      </c>
    </row>
    <row r="452" ht="39" customHeight="1" spans="1:26">
      <c r="A452" s="48" t="s">
        <v>1688</v>
      </c>
      <c r="B452" s="49"/>
      <c r="C452" s="50"/>
      <c r="D452" s="50"/>
      <c r="E452" s="51"/>
      <c r="F452" s="79"/>
      <c r="G452" s="80">
        <f>SUM(G453)</f>
        <v>550</v>
      </c>
      <c r="H452" s="80">
        <f>SUM(H453)</f>
        <v>550</v>
      </c>
      <c r="I452" s="80">
        <f>SUM(I453)</f>
        <v>0</v>
      </c>
      <c r="J452" s="80">
        <f>SUM(J453)</f>
        <v>0</v>
      </c>
      <c r="K452" s="80">
        <f>SUM(K453)</f>
        <v>0</v>
      </c>
      <c r="L452" s="91"/>
      <c r="M452" s="92"/>
      <c r="N452" s="91"/>
      <c r="O452" s="91"/>
      <c r="P452" s="91"/>
      <c r="Q452" s="91"/>
      <c r="R452" s="91"/>
      <c r="S452" s="91"/>
      <c r="T452" s="91"/>
      <c r="U452" s="91"/>
      <c r="V452" s="91"/>
      <c r="W452" s="91"/>
      <c r="X452" s="91"/>
      <c r="Y452" s="91"/>
      <c r="Z452" s="91"/>
    </row>
    <row r="453" ht="39" customHeight="1" spans="1:26">
      <c r="A453" s="114" t="s">
        <v>1689</v>
      </c>
      <c r="B453" s="114"/>
      <c r="C453" s="126"/>
      <c r="D453" s="126"/>
      <c r="E453" s="126"/>
      <c r="F453" s="79"/>
      <c r="G453" s="80">
        <f>SUM(G454:G455)</f>
        <v>550</v>
      </c>
      <c r="H453" s="80">
        <f>SUM(H454:H455)</f>
        <v>550</v>
      </c>
      <c r="I453" s="80">
        <f>SUM(I454:I455)</f>
        <v>0</v>
      </c>
      <c r="J453" s="80">
        <f>SUM(J454:J455)</f>
        <v>0</v>
      </c>
      <c r="K453" s="80">
        <f>SUM(K454:K455)</f>
        <v>0</v>
      </c>
      <c r="L453" s="91"/>
      <c r="M453" s="92"/>
      <c r="N453" s="91"/>
      <c r="O453" s="91"/>
      <c r="P453" s="91"/>
      <c r="Q453" s="91"/>
      <c r="R453" s="91"/>
      <c r="S453" s="91"/>
      <c r="T453" s="91"/>
      <c r="U453" s="91"/>
      <c r="V453" s="91"/>
      <c r="W453" s="91"/>
      <c r="X453" s="91"/>
      <c r="Y453" s="91"/>
      <c r="Z453" s="91"/>
    </row>
    <row r="454" s="6" customFormat="1" ht="103" customHeight="1" spans="1:26">
      <c r="A454" s="58">
        <v>57</v>
      </c>
      <c r="B454" s="59" t="s">
        <v>1690</v>
      </c>
      <c r="C454" s="58" t="s">
        <v>38</v>
      </c>
      <c r="D454" s="58" t="s">
        <v>39</v>
      </c>
      <c r="E454" s="58" t="s">
        <v>1691</v>
      </c>
      <c r="F454" s="61" t="s">
        <v>1692</v>
      </c>
      <c r="G454" s="81">
        <f>SUM(H454:K454)</f>
        <v>387</v>
      </c>
      <c r="H454" s="81">
        <v>387</v>
      </c>
      <c r="I454" s="63">
        <v>0</v>
      </c>
      <c r="J454" s="93">
        <v>0</v>
      </c>
      <c r="K454" s="93">
        <v>0</v>
      </c>
      <c r="L454" s="60" t="s">
        <v>143</v>
      </c>
      <c r="M454" s="94" t="s">
        <v>1693</v>
      </c>
      <c r="N454" s="60">
        <v>1</v>
      </c>
      <c r="O454" s="60">
        <v>0</v>
      </c>
      <c r="P454" s="60">
        <v>0.0273</v>
      </c>
      <c r="Q454" s="60">
        <v>0.0114</v>
      </c>
      <c r="R454" s="60">
        <v>0.0159</v>
      </c>
      <c r="S454" s="60">
        <v>0.7282</v>
      </c>
      <c r="T454" s="60">
        <v>0.0522</v>
      </c>
      <c r="U454" s="60">
        <v>0.676</v>
      </c>
      <c r="V454" s="60" t="s">
        <v>1683</v>
      </c>
      <c r="W454" s="60" t="s">
        <v>1684</v>
      </c>
      <c r="X454" s="60" t="s">
        <v>93</v>
      </c>
      <c r="Y454" s="60" t="s">
        <v>94</v>
      </c>
      <c r="Z454" s="103" t="s">
        <v>1694</v>
      </c>
    </row>
    <row r="455" s="9" customFormat="1" ht="108" customHeight="1" spans="1:26">
      <c r="A455" s="58">
        <v>58</v>
      </c>
      <c r="B455" s="59" t="s">
        <v>1695</v>
      </c>
      <c r="C455" s="60" t="s">
        <v>38</v>
      </c>
      <c r="D455" s="60" t="s">
        <v>39</v>
      </c>
      <c r="E455" s="60" t="s">
        <v>1696</v>
      </c>
      <c r="F455" s="61" t="s">
        <v>1697</v>
      </c>
      <c r="G455" s="81">
        <f>SUM(H455:K455)</f>
        <v>163</v>
      </c>
      <c r="H455" s="81">
        <v>163</v>
      </c>
      <c r="I455" s="63">
        <v>0</v>
      </c>
      <c r="J455" s="93">
        <v>0</v>
      </c>
      <c r="K455" s="93">
        <v>0</v>
      </c>
      <c r="L455" s="60" t="s">
        <v>143</v>
      </c>
      <c r="M455" s="94" t="s">
        <v>1698</v>
      </c>
      <c r="N455" s="60">
        <v>1</v>
      </c>
      <c r="O455" s="60">
        <v>1</v>
      </c>
      <c r="P455" s="60">
        <v>0.0749</v>
      </c>
      <c r="Q455" s="60">
        <v>0.0295</v>
      </c>
      <c r="R455" s="60">
        <v>0.0454</v>
      </c>
      <c r="S455" s="60">
        <v>0.325</v>
      </c>
      <c r="T455" s="60">
        <v>0.127</v>
      </c>
      <c r="U455" s="60">
        <v>0.198</v>
      </c>
      <c r="V455" s="60" t="s">
        <v>1683</v>
      </c>
      <c r="W455" s="60" t="s">
        <v>1684</v>
      </c>
      <c r="X455" s="60" t="s">
        <v>123</v>
      </c>
      <c r="Y455" s="60" t="s">
        <v>124</v>
      </c>
      <c r="Z455" s="103" t="s">
        <v>1699</v>
      </c>
    </row>
    <row r="456" s="3" customFormat="1" ht="39" customHeight="1" spans="1:26">
      <c r="A456" s="42" t="s">
        <v>1700</v>
      </c>
      <c r="B456" s="43" t="s">
        <v>1701</v>
      </c>
      <c r="C456" s="44"/>
      <c r="D456" s="44"/>
      <c r="E456" s="45"/>
      <c r="F456" s="75"/>
      <c r="G456" s="118">
        <f>SUM(H456:K456)</f>
        <v>1644.3</v>
      </c>
      <c r="H456" s="118">
        <f>SUM(H457,H459,H479,H499,H515,H535)</f>
        <v>1350</v>
      </c>
      <c r="I456" s="118">
        <f>SUM(I457,I459,I479,I499,I515,I535)</f>
        <v>294.3</v>
      </c>
      <c r="J456" s="118">
        <f>SUM(J457,J459,J479,J499,J515,J535)</f>
        <v>0</v>
      </c>
      <c r="K456" s="118">
        <f>SUM(K457,K459,K479,K499,K515,K535)</f>
        <v>0</v>
      </c>
      <c r="L456" s="87"/>
      <c r="M456" s="87"/>
      <c r="N456" s="87"/>
      <c r="O456" s="87"/>
      <c r="P456" s="87"/>
      <c r="Q456" s="87"/>
      <c r="R456" s="87"/>
      <c r="S456" s="87"/>
      <c r="T456" s="87"/>
      <c r="U456" s="87"/>
      <c r="V456" s="91"/>
      <c r="W456" s="91"/>
      <c r="X456" s="87"/>
      <c r="Y456" s="87"/>
      <c r="Z456" s="91"/>
    </row>
    <row r="457" s="3" customFormat="1" ht="39" customHeight="1" spans="1:26">
      <c r="A457" s="48" t="s">
        <v>1702</v>
      </c>
      <c r="B457" s="49"/>
      <c r="C457" s="50"/>
      <c r="D457" s="50"/>
      <c r="E457" s="51"/>
      <c r="F457" s="79"/>
      <c r="G457" s="80">
        <f>SUM(G458)</f>
        <v>40</v>
      </c>
      <c r="H457" s="80">
        <f>SUM(H458)</f>
        <v>0</v>
      </c>
      <c r="I457" s="80">
        <f>SUM(I458)</f>
        <v>40</v>
      </c>
      <c r="J457" s="80">
        <f>SUM(J458)</f>
        <v>0</v>
      </c>
      <c r="K457" s="80">
        <f>SUM(K458)</f>
        <v>0</v>
      </c>
      <c r="L457" s="91"/>
      <c r="M457" s="92"/>
      <c r="N457" s="91"/>
      <c r="O457" s="91"/>
      <c r="P457" s="91"/>
      <c r="Q457" s="91"/>
      <c r="R457" s="91"/>
      <c r="S457" s="91"/>
      <c r="T457" s="91"/>
      <c r="U457" s="91"/>
      <c r="V457" s="91"/>
      <c r="W457" s="91"/>
      <c r="X457" s="91"/>
      <c r="Y457" s="91"/>
      <c r="Z457" s="91"/>
    </row>
    <row r="458" s="9" customFormat="1" ht="73" customHeight="1" spans="1:26">
      <c r="A458" s="58">
        <v>59</v>
      </c>
      <c r="B458" s="59" t="s">
        <v>1703</v>
      </c>
      <c r="C458" s="58" t="s">
        <v>38</v>
      </c>
      <c r="D458" s="58" t="s">
        <v>39</v>
      </c>
      <c r="E458" s="58" t="s">
        <v>1704</v>
      </c>
      <c r="F458" s="61" t="s">
        <v>1705</v>
      </c>
      <c r="G458" s="81">
        <f>SUM(H458:K458)</f>
        <v>40</v>
      </c>
      <c r="H458" s="63">
        <v>0</v>
      </c>
      <c r="I458" s="63">
        <v>40</v>
      </c>
      <c r="J458" s="93">
        <v>0</v>
      </c>
      <c r="K458" s="93">
        <v>0</v>
      </c>
      <c r="L458" s="60" t="s">
        <v>304</v>
      </c>
      <c r="M458" s="94" t="s">
        <v>1706</v>
      </c>
      <c r="N458" s="60">
        <v>196</v>
      </c>
      <c r="O458" s="60">
        <v>97</v>
      </c>
      <c r="P458" s="60">
        <v>0.06</v>
      </c>
      <c r="Q458" s="60">
        <v>0.039</v>
      </c>
      <c r="R458" s="60">
        <v>0.021</v>
      </c>
      <c r="S458" s="60">
        <v>0.06</v>
      </c>
      <c r="T458" s="60">
        <v>0.039</v>
      </c>
      <c r="U458" s="60">
        <v>0.021</v>
      </c>
      <c r="V458" s="60" t="s">
        <v>1707</v>
      </c>
      <c r="W458" s="60" t="s">
        <v>1708</v>
      </c>
      <c r="X458" s="60" t="s">
        <v>1709</v>
      </c>
      <c r="Y458" s="60" t="s">
        <v>1710</v>
      </c>
      <c r="Z458" s="103" t="s">
        <v>1711</v>
      </c>
    </row>
    <row r="459" s="3" customFormat="1" ht="39" customHeight="1" spans="1:26">
      <c r="A459" s="48" t="s">
        <v>1712</v>
      </c>
      <c r="B459" s="49"/>
      <c r="C459" s="50"/>
      <c r="D459" s="50"/>
      <c r="E459" s="51"/>
      <c r="F459" s="79"/>
      <c r="G459" s="80">
        <f>SUM(G460)</f>
        <v>150</v>
      </c>
      <c r="H459" s="80">
        <f>SUM(H460)</f>
        <v>0</v>
      </c>
      <c r="I459" s="80">
        <f>SUM(I460)</f>
        <v>150</v>
      </c>
      <c r="J459" s="80">
        <f>SUM(J460)</f>
        <v>0</v>
      </c>
      <c r="K459" s="80">
        <f>SUM(K460)</f>
        <v>0</v>
      </c>
      <c r="L459" s="91"/>
      <c r="M459" s="92"/>
      <c r="N459" s="91"/>
      <c r="O459" s="91"/>
      <c r="P459" s="91"/>
      <c r="Q459" s="91"/>
      <c r="R459" s="91"/>
      <c r="S459" s="91"/>
      <c r="T459" s="91"/>
      <c r="U459" s="91"/>
      <c r="V459" s="91"/>
      <c r="W459" s="91"/>
      <c r="X459" s="91"/>
      <c r="Y459" s="91"/>
      <c r="Z459" s="91"/>
    </row>
    <row r="460" s="4" customFormat="1" ht="109" customHeight="1" spans="1:26">
      <c r="A460" s="58">
        <v>60</v>
      </c>
      <c r="B460" s="59" t="s">
        <v>1713</v>
      </c>
      <c r="C460" s="60" t="s">
        <v>38</v>
      </c>
      <c r="D460" s="60" t="s">
        <v>39</v>
      </c>
      <c r="E460" s="60" t="s">
        <v>40</v>
      </c>
      <c r="F460" s="61" t="s">
        <v>1714</v>
      </c>
      <c r="G460" s="81">
        <f>SUM(H460:K460)</f>
        <v>150</v>
      </c>
      <c r="H460" s="63">
        <v>0</v>
      </c>
      <c r="I460" s="81">
        <f>SUM(I461:I478)</f>
        <v>150</v>
      </c>
      <c r="J460" s="93">
        <v>0</v>
      </c>
      <c r="K460" s="93">
        <v>0</v>
      </c>
      <c r="L460" s="60" t="s">
        <v>304</v>
      </c>
      <c r="M460" s="94" t="s">
        <v>1715</v>
      </c>
      <c r="N460" s="60">
        <v>196</v>
      </c>
      <c r="O460" s="60">
        <v>97</v>
      </c>
      <c r="P460" s="60">
        <v>0.115</v>
      </c>
      <c r="Q460" s="60">
        <v>0.115</v>
      </c>
      <c r="R460" s="60">
        <v>0</v>
      </c>
      <c r="S460" s="60">
        <v>0.115</v>
      </c>
      <c r="T460" s="60">
        <v>0.115</v>
      </c>
      <c r="U460" s="60">
        <v>0</v>
      </c>
      <c r="V460" s="60" t="s">
        <v>1707</v>
      </c>
      <c r="W460" s="60" t="s">
        <v>1708</v>
      </c>
      <c r="X460" s="60" t="s">
        <v>1716</v>
      </c>
      <c r="Y460" s="60" t="s">
        <v>1710</v>
      </c>
      <c r="Z460" s="103" t="s">
        <v>1717</v>
      </c>
    </row>
    <row r="461" s="3" customFormat="1" ht="72" customHeight="1" spans="1:26">
      <c r="A461" s="114"/>
      <c r="B461" s="119" t="s">
        <v>1718</v>
      </c>
      <c r="C461" s="120" t="s">
        <v>38</v>
      </c>
      <c r="D461" s="120" t="s">
        <v>39</v>
      </c>
      <c r="E461" s="120" t="s">
        <v>53</v>
      </c>
      <c r="F461" s="121" t="s">
        <v>1719</v>
      </c>
      <c r="G461" s="122">
        <v>11</v>
      </c>
      <c r="H461" s="122">
        <v>0</v>
      </c>
      <c r="I461" s="122">
        <v>11</v>
      </c>
      <c r="J461" s="122"/>
      <c r="K461" s="122"/>
      <c r="L461" s="124"/>
      <c r="M461" s="121" t="s">
        <v>1715</v>
      </c>
      <c r="N461" s="124">
        <v>6</v>
      </c>
      <c r="O461" s="124">
        <v>12</v>
      </c>
      <c r="P461" s="124">
        <v>0.007</v>
      </c>
      <c r="Q461" s="124">
        <v>0.007</v>
      </c>
      <c r="R461" s="124">
        <v>0</v>
      </c>
      <c r="S461" s="124">
        <v>0.007</v>
      </c>
      <c r="T461" s="124">
        <v>0.007</v>
      </c>
      <c r="U461" s="124">
        <v>0</v>
      </c>
      <c r="V461" s="124" t="s">
        <v>1707</v>
      </c>
      <c r="W461" s="124" t="s">
        <v>1708</v>
      </c>
      <c r="X461" s="124" t="s">
        <v>1720</v>
      </c>
      <c r="Y461" s="124" t="s">
        <v>1721</v>
      </c>
      <c r="Z461" s="124"/>
    </row>
    <row r="462" s="3" customFormat="1" ht="72" customHeight="1" spans="1:26">
      <c r="A462" s="114"/>
      <c r="B462" s="119" t="s">
        <v>1722</v>
      </c>
      <c r="C462" s="120" t="s">
        <v>38</v>
      </c>
      <c r="D462" s="120" t="s">
        <v>39</v>
      </c>
      <c r="E462" s="120" t="s">
        <v>58</v>
      </c>
      <c r="F462" s="121" t="s">
        <v>1723</v>
      </c>
      <c r="G462" s="122">
        <v>10</v>
      </c>
      <c r="H462" s="122">
        <v>0</v>
      </c>
      <c r="I462" s="122">
        <v>10</v>
      </c>
      <c r="J462" s="122"/>
      <c r="K462" s="122"/>
      <c r="L462" s="124"/>
      <c r="M462" s="121" t="s">
        <v>1715</v>
      </c>
      <c r="N462" s="124">
        <v>5</v>
      </c>
      <c r="O462" s="124">
        <v>11</v>
      </c>
      <c r="P462" s="124">
        <v>0.007</v>
      </c>
      <c r="Q462" s="124">
        <v>0.007</v>
      </c>
      <c r="R462" s="124">
        <v>0</v>
      </c>
      <c r="S462" s="124">
        <v>0.007</v>
      </c>
      <c r="T462" s="124">
        <v>0.007</v>
      </c>
      <c r="U462" s="124">
        <v>0</v>
      </c>
      <c r="V462" s="124" t="s">
        <v>1707</v>
      </c>
      <c r="W462" s="124" t="s">
        <v>1708</v>
      </c>
      <c r="X462" s="124" t="s">
        <v>1724</v>
      </c>
      <c r="Y462" s="124" t="s">
        <v>1725</v>
      </c>
      <c r="Z462" s="124"/>
    </row>
    <row r="463" s="3" customFormat="1" ht="72" customHeight="1" spans="1:26">
      <c r="A463" s="114"/>
      <c r="B463" s="119" t="s">
        <v>1726</v>
      </c>
      <c r="C463" s="120" t="s">
        <v>38</v>
      </c>
      <c r="D463" s="120" t="s">
        <v>39</v>
      </c>
      <c r="E463" s="120" t="s">
        <v>63</v>
      </c>
      <c r="F463" s="121" t="s">
        <v>1727</v>
      </c>
      <c r="G463" s="122">
        <v>8</v>
      </c>
      <c r="H463" s="122">
        <v>0</v>
      </c>
      <c r="I463" s="122">
        <v>8</v>
      </c>
      <c r="J463" s="122"/>
      <c r="K463" s="122"/>
      <c r="L463" s="124"/>
      <c r="M463" s="121" t="s">
        <v>1715</v>
      </c>
      <c r="N463" s="124">
        <v>7</v>
      </c>
      <c r="O463" s="124">
        <v>14</v>
      </c>
      <c r="P463" s="124">
        <v>0.006</v>
      </c>
      <c r="Q463" s="124">
        <v>0.006</v>
      </c>
      <c r="R463" s="124">
        <v>0</v>
      </c>
      <c r="S463" s="124">
        <v>0.006</v>
      </c>
      <c r="T463" s="124">
        <v>0.006</v>
      </c>
      <c r="U463" s="124">
        <v>0</v>
      </c>
      <c r="V463" s="124" t="s">
        <v>1707</v>
      </c>
      <c r="W463" s="124" t="s">
        <v>1708</v>
      </c>
      <c r="X463" s="124" t="s">
        <v>1728</v>
      </c>
      <c r="Y463" s="124" t="s">
        <v>1729</v>
      </c>
      <c r="Z463" s="124"/>
    </row>
    <row r="464" s="3" customFormat="1" ht="72" customHeight="1" spans="1:26">
      <c r="A464" s="114"/>
      <c r="B464" s="119" t="s">
        <v>1730</v>
      </c>
      <c r="C464" s="120" t="s">
        <v>38</v>
      </c>
      <c r="D464" s="120" t="s">
        <v>39</v>
      </c>
      <c r="E464" s="120" t="s">
        <v>68</v>
      </c>
      <c r="F464" s="121" t="s">
        <v>1731</v>
      </c>
      <c r="G464" s="122">
        <v>8</v>
      </c>
      <c r="H464" s="122">
        <v>0</v>
      </c>
      <c r="I464" s="122">
        <v>8</v>
      </c>
      <c r="J464" s="122"/>
      <c r="K464" s="122"/>
      <c r="L464" s="124"/>
      <c r="M464" s="121" t="s">
        <v>1715</v>
      </c>
      <c r="N464" s="124">
        <v>5</v>
      </c>
      <c r="O464" s="124">
        <v>16</v>
      </c>
      <c r="P464" s="124">
        <v>0.005</v>
      </c>
      <c r="Q464" s="124">
        <v>0.005</v>
      </c>
      <c r="R464" s="124">
        <v>0</v>
      </c>
      <c r="S464" s="124">
        <v>0.005</v>
      </c>
      <c r="T464" s="124">
        <v>0.005</v>
      </c>
      <c r="U464" s="124">
        <v>0</v>
      </c>
      <c r="V464" s="124" t="s">
        <v>1707</v>
      </c>
      <c r="W464" s="124" t="s">
        <v>1708</v>
      </c>
      <c r="X464" s="124" t="s">
        <v>1732</v>
      </c>
      <c r="Y464" s="124" t="s">
        <v>1733</v>
      </c>
      <c r="Z464" s="124"/>
    </row>
    <row r="465" s="3" customFormat="1" ht="72" customHeight="1" spans="1:26">
      <c r="A465" s="114"/>
      <c r="B465" s="119" t="s">
        <v>1734</v>
      </c>
      <c r="C465" s="120" t="s">
        <v>38</v>
      </c>
      <c r="D465" s="120" t="s">
        <v>39</v>
      </c>
      <c r="E465" s="120" t="s">
        <v>73</v>
      </c>
      <c r="F465" s="121" t="s">
        <v>1735</v>
      </c>
      <c r="G465" s="122">
        <v>8</v>
      </c>
      <c r="H465" s="122">
        <v>0</v>
      </c>
      <c r="I465" s="122">
        <v>8</v>
      </c>
      <c r="J465" s="122"/>
      <c r="K465" s="122"/>
      <c r="L465" s="124"/>
      <c r="M465" s="121" t="s">
        <v>1715</v>
      </c>
      <c r="N465" s="124">
        <v>15</v>
      </c>
      <c r="O465" s="124">
        <v>2</v>
      </c>
      <c r="P465" s="124">
        <v>0.006</v>
      </c>
      <c r="Q465" s="124">
        <v>0.006</v>
      </c>
      <c r="R465" s="124">
        <v>0</v>
      </c>
      <c r="S465" s="124">
        <v>0.006</v>
      </c>
      <c r="T465" s="124">
        <v>0.006</v>
      </c>
      <c r="U465" s="124">
        <v>0</v>
      </c>
      <c r="V465" s="124" t="s">
        <v>1707</v>
      </c>
      <c r="W465" s="124" t="s">
        <v>1708</v>
      </c>
      <c r="X465" s="124" t="s">
        <v>1736</v>
      </c>
      <c r="Y465" s="124" t="s">
        <v>1737</v>
      </c>
      <c r="Z465" s="124"/>
    </row>
    <row r="466" s="3" customFormat="1" ht="72" customHeight="1" spans="1:26">
      <c r="A466" s="114"/>
      <c r="B466" s="119" t="s">
        <v>1738</v>
      </c>
      <c r="C466" s="120" t="s">
        <v>38</v>
      </c>
      <c r="D466" s="120" t="s">
        <v>39</v>
      </c>
      <c r="E466" s="120" t="s">
        <v>88</v>
      </c>
      <c r="F466" s="121" t="s">
        <v>1739</v>
      </c>
      <c r="G466" s="122">
        <v>7</v>
      </c>
      <c r="H466" s="122">
        <v>0</v>
      </c>
      <c r="I466" s="122">
        <v>7</v>
      </c>
      <c r="J466" s="122"/>
      <c r="K466" s="122"/>
      <c r="L466" s="124"/>
      <c r="M466" s="121" t="s">
        <v>1715</v>
      </c>
      <c r="N466" s="124">
        <v>23</v>
      </c>
      <c r="O466" s="124">
        <v>1</v>
      </c>
      <c r="P466" s="124">
        <v>0.006</v>
      </c>
      <c r="Q466" s="124">
        <v>0.006</v>
      </c>
      <c r="R466" s="124">
        <v>0</v>
      </c>
      <c r="S466" s="124">
        <v>0.006</v>
      </c>
      <c r="T466" s="124">
        <v>0.006</v>
      </c>
      <c r="U466" s="124">
        <v>0</v>
      </c>
      <c r="V466" s="124" t="s">
        <v>1707</v>
      </c>
      <c r="W466" s="124" t="s">
        <v>1708</v>
      </c>
      <c r="X466" s="124" t="s">
        <v>1740</v>
      </c>
      <c r="Y466" s="124" t="s">
        <v>1741</v>
      </c>
      <c r="Z466" s="124"/>
    </row>
    <row r="467" s="3" customFormat="1" ht="72" customHeight="1" spans="1:26">
      <c r="A467" s="114"/>
      <c r="B467" s="119" t="s">
        <v>1742</v>
      </c>
      <c r="C467" s="120" t="s">
        <v>38</v>
      </c>
      <c r="D467" s="120" t="s">
        <v>39</v>
      </c>
      <c r="E467" s="120" t="s">
        <v>78</v>
      </c>
      <c r="F467" s="121" t="s">
        <v>1743</v>
      </c>
      <c r="G467" s="122">
        <v>8</v>
      </c>
      <c r="H467" s="122">
        <v>0</v>
      </c>
      <c r="I467" s="122">
        <v>8</v>
      </c>
      <c r="J467" s="122"/>
      <c r="K467" s="122"/>
      <c r="L467" s="124"/>
      <c r="M467" s="121" t="s">
        <v>1715</v>
      </c>
      <c r="N467" s="124">
        <v>5</v>
      </c>
      <c r="O467" s="124">
        <v>11</v>
      </c>
      <c r="P467" s="124">
        <v>0.006</v>
      </c>
      <c r="Q467" s="124">
        <v>0.006</v>
      </c>
      <c r="R467" s="124">
        <v>0</v>
      </c>
      <c r="S467" s="124">
        <v>0.006</v>
      </c>
      <c r="T467" s="124">
        <v>0.006</v>
      </c>
      <c r="U467" s="124">
        <v>0</v>
      </c>
      <c r="V467" s="124" t="s">
        <v>1707</v>
      </c>
      <c r="W467" s="124" t="s">
        <v>1708</v>
      </c>
      <c r="X467" s="124" t="s">
        <v>1744</v>
      </c>
      <c r="Y467" s="124" t="s">
        <v>1745</v>
      </c>
      <c r="Z467" s="124"/>
    </row>
    <row r="468" s="3" customFormat="1" ht="72" customHeight="1" spans="1:26">
      <c r="A468" s="114"/>
      <c r="B468" s="119" t="s">
        <v>1746</v>
      </c>
      <c r="C468" s="120" t="s">
        <v>38</v>
      </c>
      <c r="D468" s="120" t="s">
        <v>39</v>
      </c>
      <c r="E468" s="120" t="s">
        <v>83</v>
      </c>
      <c r="F468" s="121" t="s">
        <v>1747</v>
      </c>
      <c r="G468" s="122">
        <v>6</v>
      </c>
      <c r="H468" s="122">
        <v>0</v>
      </c>
      <c r="I468" s="122">
        <v>6</v>
      </c>
      <c r="J468" s="122"/>
      <c r="K468" s="122"/>
      <c r="L468" s="124"/>
      <c r="M468" s="121" t="s">
        <v>1715</v>
      </c>
      <c r="N468" s="124">
        <v>18</v>
      </c>
      <c r="O468" s="124">
        <v>0</v>
      </c>
      <c r="P468" s="124">
        <v>0.006</v>
      </c>
      <c r="Q468" s="124">
        <v>0.006</v>
      </c>
      <c r="R468" s="124">
        <v>0</v>
      </c>
      <c r="S468" s="124">
        <v>0.006</v>
      </c>
      <c r="T468" s="124">
        <v>0.006</v>
      </c>
      <c r="U468" s="124">
        <v>0</v>
      </c>
      <c r="V468" s="124" t="s">
        <v>1707</v>
      </c>
      <c r="W468" s="124" t="s">
        <v>1708</v>
      </c>
      <c r="X468" s="124" t="s">
        <v>1748</v>
      </c>
      <c r="Y468" s="124" t="s">
        <v>1749</v>
      </c>
      <c r="Z468" s="124"/>
    </row>
    <row r="469" s="3" customFormat="1" ht="72" customHeight="1" spans="1:26">
      <c r="A469" s="114"/>
      <c r="B469" s="119" t="s">
        <v>1750</v>
      </c>
      <c r="C469" s="120" t="s">
        <v>38</v>
      </c>
      <c r="D469" s="120" t="s">
        <v>39</v>
      </c>
      <c r="E469" s="120" t="s">
        <v>93</v>
      </c>
      <c r="F469" s="121" t="s">
        <v>1751</v>
      </c>
      <c r="G469" s="122">
        <v>8</v>
      </c>
      <c r="H469" s="122">
        <v>0</v>
      </c>
      <c r="I469" s="122">
        <v>8</v>
      </c>
      <c r="J469" s="122"/>
      <c r="K469" s="122"/>
      <c r="L469" s="124"/>
      <c r="M469" s="121" t="s">
        <v>1715</v>
      </c>
      <c r="N469" s="124">
        <v>13</v>
      </c>
      <c r="O469" s="124">
        <v>3</v>
      </c>
      <c r="P469" s="124">
        <v>0.007</v>
      </c>
      <c r="Q469" s="124">
        <v>0.007</v>
      </c>
      <c r="R469" s="124">
        <v>0</v>
      </c>
      <c r="S469" s="124">
        <v>0.007</v>
      </c>
      <c r="T469" s="124">
        <v>0.007</v>
      </c>
      <c r="U469" s="124">
        <v>0</v>
      </c>
      <c r="V469" s="124" t="s">
        <v>1707</v>
      </c>
      <c r="W469" s="124" t="s">
        <v>1708</v>
      </c>
      <c r="X469" s="124" t="s">
        <v>1752</v>
      </c>
      <c r="Y469" s="124" t="s">
        <v>1753</v>
      </c>
      <c r="Z469" s="124"/>
    </row>
    <row r="470" s="3" customFormat="1" ht="72" customHeight="1" spans="1:26">
      <c r="A470" s="114"/>
      <c r="B470" s="119" t="s">
        <v>1754</v>
      </c>
      <c r="C470" s="120" t="s">
        <v>38</v>
      </c>
      <c r="D470" s="120" t="s">
        <v>39</v>
      </c>
      <c r="E470" s="120" t="s">
        <v>97</v>
      </c>
      <c r="F470" s="121" t="s">
        <v>1755</v>
      </c>
      <c r="G470" s="122">
        <v>9</v>
      </c>
      <c r="H470" s="122">
        <v>0</v>
      </c>
      <c r="I470" s="122">
        <v>9</v>
      </c>
      <c r="J470" s="122"/>
      <c r="K470" s="122"/>
      <c r="L470" s="124"/>
      <c r="M470" s="121" t="s">
        <v>1715</v>
      </c>
      <c r="N470" s="124">
        <v>14</v>
      </c>
      <c r="O470" s="124">
        <v>2</v>
      </c>
      <c r="P470" s="124">
        <v>0.007</v>
      </c>
      <c r="Q470" s="124">
        <v>0.007</v>
      </c>
      <c r="R470" s="124">
        <v>0</v>
      </c>
      <c r="S470" s="124">
        <v>0.007</v>
      </c>
      <c r="T470" s="124">
        <v>0.007</v>
      </c>
      <c r="U470" s="124">
        <v>0</v>
      </c>
      <c r="V470" s="124" t="s">
        <v>1707</v>
      </c>
      <c r="W470" s="124" t="s">
        <v>1708</v>
      </c>
      <c r="X470" s="124" t="s">
        <v>1756</v>
      </c>
      <c r="Y470" s="124" t="s">
        <v>1757</v>
      </c>
      <c r="Z470" s="124"/>
    </row>
    <row r="471" s="3" customFormat="1" ht="72" customHeight="1" spans="1:26">
      <c r="A471" s="114"/>
      <c r="B471" s="119" t="s">
        <v>1758</v>
      </c>
      <c r="C471" s="120" t="s">
        <v>38</v>
      </c>
      <c r="D471" s="120" t="s">
        <v>39</v>
      </c>
      <c r="E471" s="120" t="s">
        <v>128</v>
      </c>
      <c r="F471" s="121" t="s">
        <v>1759</v>
      </c>
      <c r="G471" s="122">
        <v>8</v>
      </c>
      <c r="H471" s="122">
        <v>0</v>
      </c>
      <c r="I471" s="122">
        <v>8</v>
      </c>
      <c r="J471" s="122"/>
      <c r="K471" s="122"/>
      <c r="L471" s="124"/>
      <c r="M471" s="121" t="s">
        <v>1715</v>
      </c>
      <c r="N471" s="124">
        <v>14</v>
      </c>
      <c r="O471" s="124">
        <v>2</v>
      </c>
      <c r="P471" s="124">
        <v>0.007</v>
      </c>
      <c r="Q471" s="124">
        <v>0.007</v>
      </c>
      <c r="R471" s="124">
        <v>0</v>
      </c>
      <c r="S471" s="124">
        <v>0.007</v>
      </c>
      <c r="T471" s="124">
        <v>0.007</v>
      </c>
      <c r="U471" s="124">
        <v>0</v>
      </c>
      <c r="V471" s="124" t="s">
        <v>1707</v>
      </c>
      <c r="W471" s="124" t="s">
        <v>1708</v>
      </c>
      <c r="X471" s="124" t="s">
        <v>1760</v>
      </c>
      <c r="Y471" s="124" t="s">
        <v>1761</v>
      </c>
      <c r="Z471" s="124"/>
    </row>
    <row r="472" s="3" customFormat="1" ht="72" customHeight="1" spans="1:26">
      <c r="A472" s="114"/>
      <c r="B472" s="119" t="s">
        <v>1762</v>
      </c>
      <c r="C472" s="120" t="s">
        <v>38</v>
      </c>
      <c r="D472" s="120" t="s">
        <v>39</v>
      </c>
      <c r="E472" s="120" t="s">
        <v>123</v>
      </c>
      <c r="F472" s="121" t="s">
        <v>1763</v>
      </c>
      <c r="G472" s="122">
        <v>8</v>
      </c>
      <c r="H472" s="122">
        <v>0</v>
      </c>
      <c r="I472" s="122">
        <v>8</v>
      </c>
      <c r="J472" s="122"/>
      <c r="K472" s="122"/>
      <c r="L472" s="124"/>
      <c r="M472" s="121" t="s">
        <v>1715</v>
      </c>
      <c r="N472" s="124">
        <v>9</v>
      </c>
      <c r="O472" s="124">
        <v>4</v>
      </c>
      <c r="P472" s="124">
        <v>0.006</v>
      </c>
      <c r="Q472" s="124">
        <v>0.006</v>
      </c>
      <c r="R472" s="124">
        <v>0</v>
      </c>
      <c r="S472" s="124">
        <v>0.006</v>
      </c>
      <c r="T472" s="124">
        <v>0.006</v>
      </c>
      <c r="U472" s="124">
        <v>0</v>
      </c>
      <c r="V472" s="124" t="s">
        <v>1707</v>
      </c>
      <c r="W472" s="124" t="s">
        <v>1708</v>
      </c>
      <c r="X472" s="124" t="s">
        <v>1764</v>
      </c>
      <c r="Y472" s="124" t="s">
        <v>1765</v>
      </c>
      <c r="Z472" s="124"/>
    </row>
    <row r="473" s="3" customFormat="1" ht="72" customHeight="1" spans="1:26">
      <c r="A473" s="114"/>
      <c r="B473" s="119" t="s">
        <v>1766</v>
      </c>
      <c r="C473" s="120" t="s">
        <v>38</v>
      </c>
      <c r="D473" s="120" t="s">
        <v>39</v>
      </c>
      <c r="E473" s="120" t="s">
        <v>102</v>
      </c>
      <c r="F473" s="121" t="s">
        <v>1767</v>
      </c>
      <c r="G473" s="122">
        <v>8</v>
      </c>
      <c r="H473" s="122">
        <v>0</v>
      </c>
      <c r="I473" s="122">
        <v>8</v>
      </c>
      <c r="J473" s="122"/>
      <c r="K473" s="122"/>
      <c r="L473" s="124"/>
      <c r="M473" s="121" t="s">
        <v>1715</v>
      </c>
      <c r="N473" s="124">
        <v>7</v>
      </c>
      <c r="O473" s="124">
        <v>5</v>
      </c>
      <c r="P473" s="124">
        <v>0.006</v>
      </c>
      <c r="Q473" s="124">
        <v>0.006</v>
      </c>
      <c r="R473" s="124">
        <v>0</v>
      </c>
      <c r="S473" s="124">
        <v>0.006</v>
      </c>
      <c r="T473" s="124">
        <v>0.006</v>
      </c>
      <c r="U473" s="124">
        <v>0</v>
      </c>
      <c r="V473" s="124" t="s">
        <v>1707</v>
      </c>
      <c r="W473" s="124" t="s">
        <v>1708</v>
      </c>
      <c r="X473" s="124" t="s">
        <v>1768</v>
      </c>
      <c r="Y473" s="124" t="s">
        <v>1769</v>
      </c>
      <c r="Z473" s="124"/>
    </row>
    <row r="474" s="3" customFormat="1" ht="72" customHeight="1" spans="1:26">
      <c r="A474" s="114"/>
      <c r="B474" s="119" t="s">
        <v>1770</v>
      </c>
      <c r="C474" s="120" t="s">
        <v>38</v>
      </c>
      <c r="D474" s="120" t="s">
        <v>39</v>
      </c>
      <c r="E474" s="120" t="s">
        <v>118</v>
      </c>
      <c r="F474" s="121" t="s">
        <v>1771</v>
      </c>
      <c r="G474" s="122">
        <v>8</v>
      </c>
      <c r="H474" s="122">
        <v>0</v>
      </c>
      <c r="I474" s="122">
        <v>8</v>
      </c>
      <c r="J474" s="122"/>
      <c r="K474" s="122"/>
      <c r="L474" s="124"/>
      <c r="M474" s="121" t="s">
        <v>1715</v>
      </c>
      <c r="N474" s="124">
        <v>13</v>
      </c>
      <c r="O474" s="124">
        <v>5</v>
      </c>
      <c r="P474" s="124">
        <v>0.006</v>
      </c>
      <c r="Q474" s="124">
        <v>0.006</v>
      </c>
      <c r="R474" s="124">
        <v>0</v>
      </c>
      <c r="S474" s="124">
        <v>0.006</v>
      </c>
      <c r="T474" s="124">
        <v>0.006</v>
      </c>
      <c r="U474" s="124">
        <v>0</v>
      </c>
      <c r="V474" s="124" t="s">
        <v>1707</v>
      </c>
      <c r="W474" s="124" t="s">
        <v>1708</v>
      </c>
      <c r="X474" s="124" t="s">
        <v>1772</v>
      </c>
      <c r="Y474" s="124" t="s">
        <v>1773</v>
      </c>
      <c r="Z474" s="124"/>
    </row>
    <row r="475" s="3" customFormat="1" ht="72" customHeight="1" spans="1:26">
      <c r="A475" s="114"/>
      <c r="B475" s="119" t="s">
        <v>1774</v>
      </c>
      <c r="C475" s="120" t="s">
        <v>38</v>
      </c>
      <c r="D475" s="120" t="s">
        <v>39</v>
      </c>
      <c r="E475" s="120" t="s">
        <v>138</v>
      </c>
      <c r="F475" s="121" t="s">
        <v>1775</v>
      </c>
      <c r="G475" s="122">
        <v>9</v>
      </c>
      <c r="H475" s="122">
        <v>0</v>
      </c>
      <c r="I475" s="122">
        <v>9</v>
      </c>
      <c r="J475" s="122"/>
      <c r="K475" s="122"/>
      <c r="L475" s="124"/>
      <c r="M475" s="121" t="s">
        <v>1715</v>
      </c>
      <c r="N475" s="124">
        <v>7</v>
      </c>
      <c r="O475" s="124">
        <v>6</v>
      </c>
      <c r="P475" s="124">
        <v>0.007</v>
      </c>
      <c r="Q475" s="124">
        <v>0.007</v>
      </c>
      <c r="R475" s="124">
        <v>0</v>
      </c>
      <c r="S475" s="124">
        <v>0.007</v>
      </c>
      <c r="T475" s="124">
        <v>0.007</v>
      </c>
      <c r="U475" s="124">
        <v>0</v>
      </c>
      <c r="V475" s="124" t="s">
        <v>1707</v>
      </c>
      <c r="W475" s="124" t="s">
        <v>1708</v>
      </c>
      <c r="X475" s="124" t="s">
        <v>1776</v>
      </c>
      <c r="Y475" s="124" t="s">
        <v>1777</v>
      </c>
      <c r="Z475" s="124"/>
    </row>
    <row r="476" s="3" customFormat="1" ht="72" customHeight="1" spans="1:26">
      <c r="A476" s="114"/>
      <c r="B476" s="119" t="s">
        <v>1778</v>
      </c>
      <c r="C476" s="120" t="s">
        <v>38</v>
      </c>
      <c r="D476" s="120" t="s">
        <v>39</v>
      </c>
      <c r="E476" s="120" t="s">
        <v>108</v>
      </c>
      <c r="F476" s="121" t="s">
        <v>1779</v>
      </c>
      <c r="G476" s="122">
        <v>8</v>
      </c>
      <c r="H476" s="122">
        <v>0</v>
      </c>
      <c r="I476" s="122">
        <v>8</v>
      </c>
      <c r="J476" s="122"/>
      <c r="K476" s="122"/>
      <c r="L476" s="124"/>
      <c r="M476" s="121" t="s">
        <v>1715</v>
      </c>
      <c r="N476" s="124">
        <v>12</v>
      </c>
      <c r="O476" s="124">
        <v>1</v>
      </c>
      <c r="P476" s="124">
        <v>0.006</v>
      </c>
      <c r="Q476" s="124">
        <v>0.006</v>
      </c>
      <c r="R476" s="124">
        <v>0</v>
      </c>
      <c r="S476" s="124">
        <v>0.006</v>
      </c>
      <c r="T476" s="124">
        <v>0.006</v>
      </c>
      <c r="U476" s="124">
        <v>0</v>
      </c>
      <c r="V476" s="124" t="s">
        <v>1707</v>
      </c>
      <c r="W476" s="124" t="s">
        <v>1708</v>
      </c>
      <c r="X476" s="124" t="s">
        <v>1780</v>
      </c>
      <c r="Y476" s="124" t="s">
        <v>1781</v>
      </c>
      <c r="Z476" s="124"/>
    </row>
    <row r="477" s="3" customFormat="1" ht="72" customHeight="1" spans="1:26">
      <c r="A477" s="114"/>
      <c r="B477" s="119" t="s">
        <v>1782</v>
      </c>
      <c r="C477" s="120" t="s">
        <v>38</v>
      </c>
      <c r="D477" s="120" t="s">
        <v>39</v>
      </c>
      <c r="E477" s="120" t="s">
        <v>113</v>
      </c>
      <c r="F477" s="121" t="s">
        <v>1783</v>
      </c>
      <c r="G477" s="122">
        <v>9</v>
      </c>
      <c r="H477" s="122">
        <v>0</v>
      </c>
      <c r="I477" s="122">
        <v>9</v>
      </c>
      <c r="J477" s="122"/>
      <c r="K477" s="122"/>
      <c r="L477" s="124"/>
      <c r="M477" s="121" t="s">
        <v>1715</v>
      </c>
      <c r="N477" s="124">
        <v>11</v>
      </c>
      <c r="O477" s="124">
        <v>2</v>
      </c>
      <c r="P477" s="124">
        <v>0.007</v>
      </c>
      <c r="Q477" s="124">
        <v>0.007</v>
      </c>
      <c r="R477" s="124">
        <v>0</v>
      </c>
      <c r="S477" s="124">
        <v>0.007</v>
      </c>
      <c r="T477" s="124">
        <v>0.007</v>
      </c>
      <c r="U477" s="124">
        <v>0</v>
      </c>
      <c r="V477" s="124" t="s">
        <v>1707</v>
      </c>
      <c r="W477" s="124" t="s">
        <v>1708</v>
      </c>
      <c r="X477" s="124" t="s">
        <v>1784</v>
      </c>
      <c r="Y477" s="124" t="s">
        <v>1785</v>
      </c>
      <c r="Z477" s="124"/>
    </row>
    <row r="478" s="3" customFormat="1" ht="72" customHeight="1" spans="1:26">
      <c r="A478" s="114"/>
      <c r="B478" s="119" t="s">
        <v>1786</v>
      </c>
      <c r="C478" s="120" t="s">
        <v>38</v>
      </c>
      <c r="D478" s="120" t="s">
        <v>39</v>
      </c>
      <c r="E478" s="120" t="s">
        <v>133</v>
      </c>
      <c r="F478" s="121" t="s">
        <v>1787</v>
      </c>
      <c r="G478" s="122">
        <v>9</v>
      </c>
      <c r="H478" s="122">
        <v>0</v>
      </c>
      <c r="I478" s="122">
        <v>9</v>
      </c>
      <c r="J478" s="122"/>
      <c r="K478" s="122"/>
      <c r="L478" s="124"/>
      <c r="M478" s="121" t="s">
        <v>1715</v>
      </c>
      <c r="N478" s="124">
        <v>12</v>
      </c>
      <c r="O478" s="124">
        <v>0</v>
      </c>
      <c r="P478" s="124">
        <v>0.007</v>
      </c>
      <c r="Q478" s="124">
        <v>0.007</v>
      </c>
      <c r="R478" s="124">
        <v>0</v>
      </c>
      <c r="S478" s="124">
        <v>0.007</v>
      </c>
      <c r="T478" s="124">
        <v>0.007</v>
      </c>
      <c r="U478" s="124">
        <v>0</v>
      </c>
      <c r="V478" s="124" t="s">
        <v>1707</v>
      </c>
      <c r="W478" s="124" t="s">
        <v>1708</v>
      </c>
      <c r="X478" s="124" t="s">
        <v>1788</v>
      </c>
      <c r="Y478" s="124" t="s">
        <v>1789</v>
      </c>
      <c r="Z478" s="124"/>
    </row>
    <row r="479" s="3" customFormat="1" ht="39" customHeight="1" spans="1:26">
      <c r="A479" s="48" t="s">
        <v>1790</v>
      </c>
      <c r="B479" s="49"/>
      <c r="C479" s="50"/>
      <c r="D479" s="50"/>
      <c r="E479" s="51"/>
      <c r="F479" s="79"/>
      <c r="G479" s="80">
        <f>SUM(H479:K479)</f>
        <v>80</v>
      </c>
      <c r="H479" s="80">
        <f>SUM(H480)</f>
        <v>0</v>
      </c>
      <c r="I479" s="80">
        <f>SUM(I480)</f>
        <v>80</v>
      </c>
      <c r="J479" s="80">
        <f>SUM(J480)</f>
        <v>0</v>
      </c>
      <c r="K479" s="80">
        <f>SUM(K480)</f>
        <v>0</v>
      </c>
      <c r="L479" s="91"/>
      <c r="M479" s="92"/>
      <c r="N479" s="91"/>
      <c r="O479" s="91"/>
      <c r="P479" s="91"/>
      <c r="Q479" s="91"/>
      <c r="R479" s="91"/>
      <c r="S479" s="91"/>
      <c r="T479" s="91"/>
      <c r="U479" s="91"/>
      <c r="V479" s="91"/>
      <c r="W479" s="91"/>
      <c r="X479" s="91"/>
      <c r="Y479" s="91"/>
      <c r="Z479" s="91"/>
    </row>
    <row r="480" s="4" customFormat="1" ht="153" customHeight="1" spans="1:26">
      <c r="A480" s="58">
        <v>61</v>
      </c>
      <c r="B480" s="59" t="s">
        <v>1791</v>
      </c>
      <c r="C480" s="60" t="s">
        <v>38</v>
      </c>
      <c r="D480" s="60" t="s">
        <v>39</v>
      </c>
      <c r="E480" s="60" t="s">
        <v>40</v>
      </c>
      <c r="F480" s="61" t="s">
        <v>1792</v>
      </c>
      <c r="G480" s="81">
        <v>80</v>
      </c>
      <c r="H480" s="63">
        <f>SUM(H481:H498)</f>
        <v>0</v>
      </c>
      <c r="I480" s="63">
        <f>SUM(I481:I498)</f>
        <v>80</v>
      </c>
      <c r="J480" s="63">
        <f>SUM(J481:J498)</f>
        <v>0</v>
      </c>
      <c r="K480" s="63">
        <f>SUM(K481:K498)</f>
        <v>0</v>
      </c>
      <c r="L480" s="60" t="s">
        <v>304</v>
      </c>
      <c r="M480" s="94" t="s">
        <v>1793</v>
      </c>
      <c r="N480" s="60">
        <v>0</v>
      </c>
      <c r="O480" s="60">
        <v>20</v>
      </c>
      <c r="P480" s="60">
        <v>0.1</v>
      </c>
      <c r="Q480" s="60">
        <v>0</v>
      </c>
      <c r="R480" s="60">
        <v>0.1</v>
      </c>
      <c r="S480" s="60">
        <v>0.1</v>
      </c>
      <c r="T480" s="60">
        <v>0</v>
      </c>
      <c r="U480" s="60">
        <v>0.1</v>
      </c>
      <c r="V480" s="60" t="s">
        <v>44</v>
      </c>
      <c r="W480" s="58" t="s">
        <v>45</v>
      </c>
      <c r="X480" s="60" t="s">
        <v>1794</v>
      </c>
      <c r="Y480" s="60" t="s">
        <v>1795</v>
      </c>
      <c r="Z480" s="103" t="s">
        <v>1796</v>
      </c>
    </row>
    <row r="481" s="3" customFormat="1" ht="66" customHeight="1" spans="1:26">
      <c r="A481" s="114"/>
      <c r="B481" s="119" t="s">
        <v>1797</v>
      </c>
      <c r="C481" s="120" t="s">
        <v>38</v>
      </c>
      <c r="D481" s="120" t="s">
        <v>39</v>
      </c>
      <c r="E481" s="120" t="s">
        <v>1590</v>
      </c>
      <c r="F481" s="121" t="s">
        <v>1798</v>
      </c>
      <c r="G481" s="122">
        <v>4</v>
      </c>
      <c r="H481" s="122">
        <v>0</v>
      </c>
      <c r="I481" s="122">
        <v>4</v>
      </c>
      <c r="J481" s="122"/>
      <c r="K481" s="122"/>
      <c r="L481" s="124"/>
      <c r="M481" s="121" t="s">
        <v>1793</v>
      </c>
      <c r="N481" s="124">
        <v>0</v>
      </c>
      <c r="O481" s="124">
        <v>1</v>
      </c>
      <c r="P481" s="124">
        <v>0.005</v>
      </c>
      <c r="Q481" s="124">
        <v>0</v>
      </c>
      <c r="R481" s="124">
        <v>0.005</v>
      </c>
      <c r="S481" s="124">
        <v>0.005</v>
      </c>
      <c r="T481" s="124">
        <v>0</v>
      </c>
      <c r="U481" s="124">
        <v>0.005</v>
      </c>
      <c r="V481" s="124" t="s">
        <v>44</v>
      </c>
      <c r="W481" s="124" t="s">
        <v>45</v>
      </c>
      <c r="X481" s="124" t="s">
        <v>1799</v>
      </c>
      <c r="Y481" s="124" t="s">
        <v>1795</v>
      </c>
      <c r="Z481" s="91"/>
    </row>
    <row r="482" s="3" customFormat="1" ht="66" customHeight="1" spans="1:26">
      <c r="A482" s="114"/>
      <c r="B482" s="119" t="s">
        <v>1800</v>
      </c>
      <c r="C482" s="120" t="s">
        <v>38</v>
      </c>
      <c r="D482" s="120" t="s">
        <v>39</v>
      </c>
      <c r="E482" s="120" t="s">
        <v>1801</v>
      </c>
      <c r="F482" s="121" t="s">
        <v>1798</v>
      </c>
      <c r="G482" s="122">
        <v>4</v>
      </c>
      <c r="H482" s="122">
        <v>0</v>
      </c>
      <c r="I482" s="122">
        <v>4</v>
      </c>
      <c r="J482" s="122"/>
      <c r="K482" s="122"/>
      <c r="L482" s="124"/>
      <c r="M482" s="121" t="s">
        <v>1793</v>
      </c>
      <c r="N482" s="124">
        <v>0</v>
      </c>
      <c r="O482" s="124">
        <v>1</v>
      </c>
      <c r="P482" s="124">
        <v>0.005</v>
      </c>
      <c r="Q482" s="124">
        <v>0</v>
      </c>
      <c r="R482" s="124">
        <v>0.005</v>
      </c>
      <c r="S482" s="124">
        <v>0.005</v>
      </c>
      <c r="T482" s="124">
        <v>0</v>
      </c>
      <c r="U482" s="124">
        <v>0.005</v>
      </c>
      <c r="V482" s="124" t="s">
        <v>44</v>
      </c>
      <c r="W482" s="124" t="s">
        <v>45</v>
      </c>
      <c r="X482" s="124" t="s">
        <v>1799</v>
      </c>
      <c r="Y482" s="124" t="s">
        <v>1795</v>
      </c>
      <c r="Z482" s="91"/>
    </row>
    <row r="483" s="3" customFormat="1" ht="66" customHeight="1" spans="1:26">
      <c r="A483" s="114"/>
      <c r="B483" s="119" t="s">
        <v>1802</v>
      </c>
      <c r="C483" s="120" t="s">
        <v>38</v>
      </c>
      <c r="D483" s="120" t="s">
        <v>39</v>
      </c>
      <c r="E483" s="120" t="s">
        <v>631</v>
      </c>
      <c r="F483" s="121" t="s">
        <v>1798</v>
      </c>
      <c r="G483" s="122">
        <v>4</v>
      </c>
      <c r="H483" s="122">
        <v>0</v>
      </c>
      <c r="I483" s="122">
        <v>4</v>
      </c>
      <c r="J483" s="122"/>
      <c r="K483" s="122"/>
      <c r="L483" s="124"/>
      <c r="M483" s="121" t="s">
        <v>1793</v>
      </c>
      <c r="N483" s="124">
        <v>0</v>
      </c>
      <c r="O483" s="124">
        <v>1</v>
      </c>
      <c r="P483" s="124">
        <v>0.005</v>
      </c>
      <c r="Q483" s="124">
        <v>0</v>
      </c>
      <c r="R483" s="124">
        <v>0.005</v>
      </c>
      <c r="S483" s="124">
        <v>0.005</v>
      </c>
      <c r="T483" s="124">
        <v>0</v>
      </c>
      <c r="U483" s="124">
        <v>0.005</v>
      </c>
      <c r="V483" s="124" t="s">
        <v>44</v>
      </c>
      <c r="W483" s="124" t="s">
        <v>45</v>
      </c>
      <c r="X483" s="124" t="s">
        <v>1799</v>
      </c>
      <c r="Y483" s="124" t="s">
        <v>1795</v>
      </c>
      <c r="Z483" s="91"/>
    </row>
    <row r="484" s="3" customFormat="1" ht="66" customHeight="1" spans="1:26">
      <c r="A484" s="114"/>
      <c r="B484" s="119" t="s">
        <v>1803</v>
      </c>
      <c r="C484" s="120" t="s">
        <v>38</v>
      </c>
      <c r="D484" s="120" t="s">
        <v>39</v>
      </c>
      <c r="E484" s="120" t="s">
        <v>771</v>
      </c>
      <c r="F484" s="121" t="s">
        <v>1798</v>
      </c>
      <c r="G484" s="122">
        <v>4</v>
      </c>
      <c r="H484" s="122">
        <v>0</v>
      </c>
      <c r="I484" s="122">
        <v>4</v>
      </c>
      <c r="J484" s="122"/>
      <c r="K484" s="122"/>
      <c r="L484" s="124"/>
      <c r="M484" s="121" t="s">
        <v>1793</v>
      </c>
      <c r="N484" s="124">
        <v>0</v>
      </c>
      <c r="O484" s="124">
        <v>1</v>
      </c>
      <c r="P484" s="124">
        <v>0.005</v>
      </c>
      <c r="Q484" s="124">
        <v>0</v>
      </c>
      <c r="R484" s="124">
        <v>0.005</v>
      </c>
      <c r="S484" s="124">
        <v>0.005</v>
      </c>
      <c r="T484" s="124">
        <v>0</v>
      </c>
      <c r="U484" s="124">
        <v>0.005</v>
      </c>
      <c r="V484" s="124" t="s">
        <v>44</v>
      </c>
      <c r="W484" s="124" t="s">
        <v>45</v>
      </c>
      <c r="X484" s="124" t="s">
        <v>1799</v>
      </c>
      <c r="Y484" s="124" t="s">
        <v>1795</v>
      </c>
      <c r="Z484" s="91"/>
    </row>
    <row r="485" s="3" customFormat="1" ht="66" customHeight="1" spans="1:26">
      <c r="A485" s="114"/>
      <c r="B485" s="119" t="s">
        <v>1804</v>
      </c>
      <c r="C485" s="120" t="s">
        <v>38</v>
      </c>
      <c r="D485" s="120" t="s">
        <v>39</v>
      </c>
      <c r="E485" s="120" t="s">
        <v>1805</v>
      </c>
      <c r="F485" s="121" t="s">
        <v>1806</v>
      </c>
      <c r="G485" s="122">
        <v>8</v>
      </c>
      <c r="H485" s="122">
        <v>0</v>
      </c>
      <c r="I485" s="122">
        <v>8</v>
      </c>
      <c r="J485" s="122"/>
      <c r="K485" s="122"/>
      <c r="L485" s="124"/>
      <c r="M485" s="121" t="s">
        <v>1793</v>
      </c>
      <c r="N485" s="124">
        <v>0</v>
      </c>
      <c r="O485" s="124">
        <v>2</v>
      </c>
      <c r="P485" s="124">
        <v>0.01</v>
      </c>
      <c r="Q485" s="124">
        <v>0</v>
      </c>
      <c r="R485" s="124">
        <v>0.01</v>
      </c>
      <c r="S485" s="124">
        <v>0.01</v>
      </c>
      <c r="T485" s="124">
        <v>0</v>
      </c>
      <c r="U485" s="124">
        <v>0.01</v>
      </c>
      <c r="V485" s="124" t="s">
        <v>44</v>
      </c>
      <c r="W485" s="124" t="s">
        <v>45</v>
      </c>
      <c r="X485" s="124" t="s">
        <v>1799</v>
      </c>
      <c r="Y485" s="124" t="s">
        <v>1795</v>
      </c>
      <c r="Z485" s="91"/>
    </row>
    <row r="486" s="3" customFormat="1" ht="66" customHeight="1" spans="1:26">
      <c r="A486" s="114"/>
      <c r="B486" s="119" t="s">
        <v>1807</v>
      </c>
      <c r="C486" s="120" t="s">
        <v>38</v>
      </c>
      <c r="D486" s="120" t="s">
        <v>39</v>
      </c>
      <c r="E486" s="120" t="s">
        <v>1808</v>
      </c>
      <c r="F486" s="121" t="s">
        <v>1798</v>
      </c>
      <c r="G486" s="122">
        <v>4</v>
      </c>
      <c r="H486" s="122">
        <v>0</v>
      </c>
      <c r="I486" s="122">
        <v>4</v>
      </c>
      <c r="J486" s="122"/>
      <c r="K486" s="122"/>
      <c r="L486" s="124"/>
      <c r="M486" s="121" t="s">
        <v>1793</v>
      </c>
      <c r="N486" s="124">
        <v>0</v>
      </c>
      <c r="O486" s="124">
        <v>1</v>
      </c>
      <c r="P486" s="124">
        <v>0.005</v>
      </c>
      <c r="Q486" s="124">
        <v>0</v>
      </c>
      <c r="R486" s="124">
        <v>0.005</v>
      </c>
      <c r="S486" s="124">
        <v>0.005</v>
      </c>
      <c r="T486" s="124">
        <v>0</v>
      </c>
      <c r="U486" s="124">
        <v>0.005</v>
      </c>
      <c r="V486" s="124" t="s">
        <v>44</v>
      </c>
      <c r="W486" s="124" t="s">
        <v>45</v>
      </c>
      <c r="X486" s="124" t="s">
        <v>1799</v>
      </c>
      <c r="Y486" s="124" t="s">
        <v>1795</v>
      </c>
      <c r="Z486" s="91"/>
    </row>
    <row r="487" s="3" customFormat="1" ht="66" customHeight="1" spans="1:26">
      <c r="A487" s="114"/>
      <c r="B487" s="119" t="s">
        <v>1809</v>
      </c>
      <c r="C487" s="120" t="s">
        <v>38</v>
      </c>
      <c r="D487" s="120" t="s">
        <v>39</v>
      </c>
      <c r="E487" s="120" t="s">
        <v>836</v>
      </c>
      <c r="F487" s="121" t="s">
        <v>1798</v>
      </c>
      <c r="G487" s="122">
        <v>4</v>
      </c>
      <c r="H487" s="122">
        <v>0</v>
      </c>
      <c r="I487" s="122">
        <v>4</v>
      </c>
      <c r="J487" s="122"/>
      <c r="K487" s="122"/>
      <c r="L487" s="124"/>
      <c r="M487" s="121" t="s">
        <v>1793</v>
      </c>
      <c r="N487" s="124">
        <v>0</v>
      </c>
      <c r="O487" s="124">
        <v>1</v>
      </c>
      <c r="P487" s="124">
        <v>0.005</v>
      </c>
      <c r="Q487" s="124">
        <v>0</v>
      </c>
      <c r="R487" s="124">
        <v>0.005</v>
      </c>
      <c r="S487" s="124">
        <v>0.005</v>
      </c>
      <c r="T487" s="124">
        <v>0</v>
      </c>
      <c r="U487" s="124">
        <v>0.005</v>
      </c>
      <c r="V487" s="124" t="s">
        <v>44</v>
      </c>
      <c r="W487" s="124" t="s">
        <v>45</v>
      </c>
      <c r="X487" s="124" t="s">
        <v>1799</v>
      </c>
      <c r="Y487" s="124" t="s">
        <v>1795</v>
      </c>
      <c r="Z487" s="91"/>
    </row>
    <row r="488" s="3" customFormat="1" ht="66" customHeight="1" spans="1:26">
      <c r="A488" s="114"/>
      <c r="B488" s="119" t="s">
        <v>1810</v>
      </c>
      <c r="C488" s="120" t="s">
        <v>38</v>
      </c>
      <c r="D488" s="120" t="s">
        <v>39</v>
      </c>
      <c r="E488" s="120" t="s">
        <v>1811</v>
      </c>
      <c r="F488" s="121" t="s">
        <v>1812</v>
      </c>
      <c r="G488" s="122">
        <v>4</v>
      </c>
      <c r="H488" s="122">
        <v>0</v>
      </c>
      <c r="I488" s="122">
        <v>4</v>
      </c>
      <c r="J488" s="122"/>
      <c r="K488" s="122"/>
      <c r="L488" s="124"/>
      <c r="M488" s="121" t="s">
        <v>1793</v>
      </c>
      <c r="N488" s="124">
        <v>0</v>
      </c>
      <c r="O488" s="124">
        <v>1</v>
      </c>
      <c r="P488" s="124">
        <v>0.005</v>
      </c>
      <c r="Q488" s="124">
        <v>0</v>
      </c>
      <c r="R488" s="124">
        <v>0.005</v>
      </c>
      <c r="S488" s="124">
        <v>0.005</v>
      </c>
      <c r="T488" s="124">
        <v>0</v>
      </c>
      <c r="U488" s="124">
        <v>0.005</v>
      </c>
      <c r="V488" s="124" t="s">
        <v>44</v>
      </c>
      <c r="W488" s="124" t="s">
        <v>45</v>
      </c>
      <c r="X488" s="124" t="s">
        <v>1799</v>
      </c>
      <c r="Y488" s="124" t="s">
        <v>1795</v>
      </c>
      <c r="Z488" s="91"/>
    </row>
    <row r="489" s="3" customFormat="1" ht="66" customHeight="1" spans="1:26">
      <c r="A489" s="114"/>
      <c r="B489" s="119" t="s">
        <v>1813</v>
      </c>
      <c r="C489" s="120" t="s">
        <v>38</v>
      </c>
      <c r="D489" s="120" t="s">
        <v>39</v>
      </c>
      <c r="E489" s="120" t="s">
        <v>743</v>
      </c>
      <c r="F489" s="121" t="s">
        <v>1812</v>
      </c>
      <c r="G489" s="122">
        <v>4</v>
      </c>
      <c r="H489" s="122">
        <v>0</v>
      </c>
      <c r="I489" s="122">
        <v>4</v>
      </c>
      <c r="J489" s="122"/>
      <c r="K489" s="122"/>
      <c r="L489" s="124"/>
      <c r="M489" s="121" t="s">
        <v>1793</v>
      </c>
      <c r="N489" s="124">
        <v>0</v>
      </c>
      <c r="O489" s="124">
        <v>1</v>
      </c>
      <c r="P489" s="124">
        <v>0.005</v>
      </c>
      <c r="Q489" s="124">
        <v>0</v>
      </c>
      <c r="R489" s="124">
        <v>0.005</v>
      </c>
      <c r="S489" s="124">
        <v>0.005</v>
      </c>
      <c r="T489" s="124">
        <v>0</v>
      </c>
      <c r="U489" s="124">
        <v>0.005</v>
      </c>
      <c r="V489" s="124" t="s">
        <v>44</v>
      </c>
      <c r="W489" s="124" t="s">
        <v>45</v>
      </c>
      <c r="X489" s="124" t="s">
        <v>1799</v>
      </c>
      <c r="Y489" s="124" t="s">
        <v>1795</v>
      </c>
      <c r="Z489" s="91"/>
    </row>
    <row r="490" s="3" customFormat="1" ht="66" customHeight="1" spans="1:26">
      <c r="A490" s="114"/>
      <c r="B490" s="119" t="s">
        <v>1814</v>
      </c>
      <c r="C490" s="120" t="s">
        <v>38</v>
      </c>
      <c r="D490" s="120" t="s">
        <v>39</v>
      </c>
      <c r="E490" s="120" t="s">
        <v>1815</v>
      </c>
      <c r="F490" s="121" t="s">
        <v>1812</v>
      </c>
      <c r="G490" s="122">
        <v>4</v>
      </c>
      <c r="H490" s="122">
        <v>0</v>
      </c>
      <c r="I490" s="122">
        <v>4</v>
      </c>
      <c r="J490" s="122"/>
      <c r="K490" s="122"/>
      <c r="L490" s="124"/>
      <c r="M490" s="121" t="s">
        <v>1793</v>
      </c>
      <c r="N490" s="124">
        <v>0</v>
      </c>
      <c r="O490" s="124">
        <v>1</v>
      </c>
      <c r="P490" s="124">
        <v>0.005</v>
      </c>
      <c r="Q490" s="124">
        <v>0</v>
      </c>
      <c r="R490" s="124">
        <v>0.005</v>
      </c>
      <c r="S490" s="124">
        <v>0.005</v>
      </c>
      <c r="T490" s="124">
        <v>0</v>
      </c>
      <c r="U490" s="124">
        <v>0.005</v>
      </c>
      <c r="V490" s="124" t="s">
        <v>44</v>
      </c>
      <c r="W490" s="124" t="s">
        <v>45</v>
      </c>
      <c r="X490" s="124" t="s">
        <v>1799</v>
      </c>
      <c r="Y490" s="124" t="s">
        <v>1795</v>
      </c>
      <c r="Z490" s="91"/>
    </row>
    <row r="491" s="3" customFormat="1" ht="66" customHeight="1" spans="1:26">
      <c r="A491" s="114"/>
      <c r="B491" s="119" t="s">
        <v>1816</v>
      </c>
      <c r="C491" s="120" t="s">
        <v>38</v>
      </c>
      <c r="D491" s="120" t="s">
        <v>39</v>
      </c>
      <c r="E491" s="120" t="s">
        <v>1016</v>
      </c>
      <c r="F491" s="121" t="s">
        <v>1812</v>
      </c>
      <c r="G491" s="122">
        <v>4</v>
      </c>
      <c r="H491" s="122">
        <v>0</v>
      </c>
      <c r="I491" s="122">
        <v>4</v>
      </c>
      <c r="J491" s="122"/>
      <c r="K491" s="122"/>
      <c r="L491" s="124"/>
      <c r="M491" s="121" t="s">
        <v>1793</v>
      </c>
      <c r="N491" s="124">
        <v>0</v>
      </c>
      <c r="O491" s="124">
        <v>1</v>
      </c>
      <c r="P491" s="124">
        <v>0.005</v>
      </c>
      <c r="Q491" s="124">
        <v>0</v>
      </c>
      <c r="R491" s="124">
        <v>0.005</v>
      </c>
      <c r="S491" s="124">
        <v>0.005</v>
      </c>
      <c r="T491" s="124">
        <v>0</v>
      </c>
      <c r="U491" s="124">
        <v>0.005</v>
      </c>
      <c r="V491" s="124" t="s">
        <v>44</v>
      </c>
      <c r="W491" s="124" t="s">
        <v>45</v>
      </c>
      <c r="X491" s="124" t="s">
        <v>1799</v>
      </c>
      <c r="Y491" s="124" t="s">
        <v>1795</v>
      </c>
      <c r="Z491" s="91"/>
    </row>
    <row r="492" s="3" customFormat="1" ht="66" customHeight="1" spans="1:26">
      <c r="A492" s="114"/>
      <c r="B492" s="119" t="s">
        <v>1817</v>
      </c>
      <c r="C492" s="120" t="s">
        <v>38</v>
      </c>
      <c r="D492" s="120" t="s">
        <v>39</v>
      </c>
      <c r="E492" s="120" t="s">
        <v>833</v>
      </c>
      <c r="F492" s="121" t="s">
        <v>1812</v>
      </c>
      <c r="G492" s="122">
        <v>4</v>
      </c>
      <c r="H492" s="122">
        <v>0</v>
      </c>
      <c r="I492" s="122">
        <v>4</v>
      </c>
      <c r="J492" s="122"/>
      <c r="K492" s="122"/>
      <c r="L492" s="124"/>
      <c r="M492" s="121" t="s">
        <v>1793</v>
      </c>
      <c r="N492" s="124">
        <v>0</v>
      </c>
      <c r="O492" s="124">
        <v>1</v>
      </c>
      <c r="P492" s="124">
        <v>0.005</v>
      </c>
      <c r="Q492" s="124">
        <v>0</v>
      </c>
      <c r="R492" s="124">
        <v>0.005</v>
      </c>
      <c r="S492" s="124">
        <v>0.005</v>
      </c>
      <c r="T492" s="124">
        <v>0</v>
      </c>
      <c r="U492" s="124">
        <v>0.005</v>
      </c>
      <c r="V492" s="124" t="s">
        <v>44</v>
      </c>
      <c r="W492" s="124" t="s">
        <v>45</v>
      </c>
      <c r="X492" s="124" t="s">
        <v>1799</v>
      </c>
      <c r="Y492" s="124" t="s">
        <v>1795</v>
      </c>
      <c r="Z492" s="91"/>
    </row>
    <row r="493" s="3" customFormat="1" ht="66" customHeight="1" spans="1:26">
      <c r="A493" s="114"/>
      <c r="B493" s="119" t="s">
        <v>1818</v>
      </c>
      <c r="C493" s="120" t="s">
        <v>38</v>
      </c>
      <c r="D493" s="120" t="s">
        <v>39</v>
      </c>
      <c r="E493" s="120" t="s">
        <v>1819</v>
      </c>
      <c r="F493" s="121" t="s">
        <v>1820</v>
      </c>
      <c r="G493" s="122">
        <v>8</v>
      </c>
      <c r="H493" s="122">
        <v>0</v>
      </c>
      <c r="I493" s="122">
        <v>8</v>
      </c>
      <c r="J493" s="122"/>
      <c r="K493" s="122"/>
      <c r="L493" s="124"/>
      <c r="M493" s="121" t="s">
        <v>1793</v>
      </c>
      <c r="N493" s="124">
        <v>0</v>
      </c>
      <c r="O493" s="124">
        <v>2</v>
      </c>
      <c r="P493" s="124">
        <v>0.01</v>
      </c>
      <c r="Q493" s="124">
        <v>0</v>
      </c>
      <c r="R493" s="124">
        <v>0.01</v>
      </c>
      <c r="S493" s="124">
        <v>0.01</v>
      </c>
      <c r="T493" s="124">
        <v>0</v>
      </c>
      <c r="U493" s="124">
        <v>0.01</v>
      </c>
      <c r="V493" s="124" t="s">
        <v>44</v>
      </c>
      <c r="W493" s="124" t="s">
        <v>45</v>
      </c>
      <c r="X493" s="124" t="s">
        <v>1799</v>
      </c>
      <c r="Y493" s="124" t="s">
        <v>1795</v>
      </c>
      <c r="Z493" s="91"/>
    </row>
    <row r="494" s="3" customFormat="1" ht="66" customHeight="1" spans="1:26">
      <c r="A494" s="114"/>
      <c r="B494" s="119" t="s">
        <v>1821</v>
      </c>
      <c r="C494" s="120" t="s">
        <v>38</v>
      </c>
      <c r="D494" s="120" t="s">
        <v>39</v>
      </c>
      <c r="E494" s="120" t="s">
        <v>1822</v>
      </c>
      <c r="F494" s="121" t="s">
        <v>1812</v>
      </c>
      <c r="G494" s="122">
        <v>4</v>
      </c>
      <c r="H494" s="122">
        <v>0</v>
      </c>
      <c r="I494" s="122">
        <v>4</v>
      </c>
      <c r="J494" s="122"/>
      <c r="K494" s="122"/>
      <c r="L494" s="124"/>
      <c r="M494" s="121" t="s">
        <v>1793</v>
      </c>
      <c r="N494" s="124">
        <v>0</v>
      </c>
      <c r="O494" s="124">
        <v>1</v>
      </c>
      <c r="P494" s="124">
        <v>0.005</v>
      </c>
      <c r="Q494" s="124">
        <v>0</v>
      </c>
      <c r="R494" s="124">
        <v>0.005</v>
      </c>
      <c r="S494" s="124">
        <v>0.005</v>
      </c>
      <c r="T494" s="124">
        <v>0</v>
      </c>
      <c r="U494" s="124">
        <v>0.005</v>
      </c>
      <c r="V494" s="124" t="s">
        <v>44</v>
      </c>
      <c r="W494" s="124" t="s">
        <v>45</v>
      </c>
      <c r="X494" s="124" t="s">
        <v>1799</v>
      </c>
      <c r="Y494" s="124" t="s">
        <v>1795</v>
      </c>
      <c r="Z494" s="91"/>
    </row>
    <row r="495" s="3" customFormat="1" ht="66" customHeight="1" spans="1:26">
      <c r="A495" s="114"/>
      <c r="B495" s="119" t="s">
        <v>1823</v>
      </c>
      <c r="C495" s="120" t="s">
        <v>38</v>
      </c>
      <c r="D495" s="120" t="s">
        <v>39</v>
      </c>
      <c r="E495" s="120" t="s">
        <v>1824</v>
      </c>
      <c r="F495" s="121" t="s">
        <v>1825</v>
      </c>
      <c r="G495" s="122">
        <v>4</v>
      </c>
      <c r="H495" s="122">
        <v>0</v>
      </c>
      <c r="I495" s="122">
        <v>4</v>
      </c>
      <c r="J495" s="122"/>
      <c r="K495" s="122"/>
      <c r="L495" s="124"/>
      <c r="M495" s="121" t="s">
        <v>1793</v>
      </c>
      <c r="N495" s="124">
        <v>0</v>
      </c>
      <c r="O495" s="124">
        <v>1</v>
      </c>
      <c r="P495" s="124">
        <v>0.005</v>
      </c>
      <c r="Q495" s="124">
        <v>0</v>
      </c>
      <c r="R495" s="124">
        <v>0.005</v>
      </c>
      <c r="S495" s="124">
        <v>0.005</v>
      </c>
      <c r="T495" s="124">
        <v>0</v>
      </c>
      <c r="U495" s="124">
        <v>0.005</v>
      </c>
      <c r="V495" s="124" t="s">
        <v>44</v>
      </c>
      <c r="W495" s="124" t="s">
        <v>45</v>
      </c>
      <c r="X495" s="124" t="s">
        <v>1799</v>
      </c>
      <c r="Y495" s="124" t="s">
        <v>1795</v>
      </c>
      <c r="Z495" s="91"/>
    </row>
    <row r="496" s="3" customFormat="1" ht="66" customHeight="1" spans="1:26">
      <c r="A496" s="114"/>
      <c r="B496" s="119" t="s">
        <v>1826</v>
      </c>
      <c r="C496" s="120" t="s">
        <v>38</v>
      </c>
      <c r="D496" s="120" t="s">
        <v>39</v>
      </c>
      <c r="E496" s="120" t="s">
        <v>1009</v>
      </c>
      <c r="F496" s="121" t="s">
        <v>1827</v>
      </c>
      <c r="G496" s="122">
        <v>4</v>
      </c>
      <c r="H496" s="122">
        <v>0</v>
      </c>
      <c r="I496" s="122">
        <v>4</v>
      </c>
      <c r="J496" s="122"/>
      <c r="K496" s="122"/>
      <c r="L496" s="124"/>
      <c r="M496" s="121" t="s">
        <v>1793</v>
      </c>
      <c r="N496" s="124">
        <v>0</v>
      </c>
      <c r="O496" s="124">
        <v>1</v>
      </c>
      <c r="P496" s="124">
        <v>0.005</v>
      </c>
      <c r="Q496" s="124">
        <v>0</v>
      </c>
      <c r="R496" s="124">
        <v>0.005</v>
      </c>
      <c r="S496" s="124">
        <v>0.005</v>
      </c>
      <c r="T496" s="124">
        <v>0</v>
      </c>
      <c r="U496" s="124">
        <v>0.005</v>
      </c>
      <c r="V496" s="124" t="s">
        <v>44</v>
      </c>
      <c r="W496" s="124" t="s">
        <v>45</v>
      </c>
      <c r="X496" s="124" t="s">
        <v>1799</v>
      </c>
      <c r="Y496" s="124" t="s">
        <v>1795</v>
      </c>
      <c r="Z496" s="91"/>
    </row>
    <row r="497" s="3" customFormat="1" ht="66" customHeight="1" spans="1:26">
      <c r="A497" s="114"/>
      <c r="B497" s="119" t="s">
        <v>1828</v>
      </c>
      <c r="C497" s="120" t="s">
        <v>38</v>
      </c>
      <c r="D497" s="120" t="s">
        <v>39</v>
      </c>
      <c r="E497" s="120" t="s">
        <v>1607</v>
      </c>
      <c r="F497" s="121" t="s">
        <v>1827</v>
      </c>
      <c r="G497" s="122">
        <v>4</v>
      </c>
      <c r="H497" s="122">
        <v>0</v>
      </c>
      <c r="I497" s="122">
        <v>4</v>
      </c>
      <c r="J497" s="122"/>
      <c r="K497" s="122"/>
      <c r="L497" s="124"/>
      <c r="M497" s="121" t="s">
        <v>1793</v>
      </c>
      <c r="N497" s="124">
        <v>0</v>
      </c>
      <c r="O497" s="124">
        <v>1</v>
      </c>
      <c r="P497" s="124">
        <v>0.005</v>
      </c>
      <c r="Q497" s="124">
        <v>0</v>
      </c>
      <c r="R497" s="124">
        <v>0.005</v>
      </c>
      <c r="S497" s="124">
        <v>0.005</v>
      </c>
      <c r="T497" s="124">
        <v>0</v>
      </c>
      <c r="U497" s="124">
        <v>0.005</v>
      </c>
      <c r="V497" s="124" t="s">
        <v>44</v>
      </c>
      <c r="W497" s="124" t="s">
        <v>45</v>
      </c>
      <c r="X497" s="124" t="s">
        <v>1799</v>
      </c>
      <c r="Y497" s="124" t="s">
        <v>1795</v>
      </c>
      <c r="Z497" s="91"/>
    </row>
    <row r="498" s="3" customFormat="1" ht="66" customHeight="1" spans="1:26">
      <c r="A498" s="114"/>
      <c r="B498" s="119" t="s">
        <v>1829</v>
      </c>
      <c r="C498" s="120" t="s">
        <v>38</v>
      </c>
      <c r="D498" s="120" t="s">
        <v>39</v>
      </c>
      <c r="E498" s="120" t="s">
        <v>1618</v>
      </c>
      <c r="F498" s="121" t="s">
        <v>1830</v>
      </c>
      <c r="G498" s="122">
        <v>4</v>
      </c>
      <c r="H498" s="122">
        <v>0</v>
      </c>
      <c r="I498" s="122">
        <v>4</v>
      </c>
      <c r="J498" s="122"/>
      <c r="K498" s="122"/>
      <c r="L498" s="124"/>
      <c r="M498" s="121" t="s">
        <v>1793</v>
      </c>
      <c r="N498" s="124">
        <v>0</v>
      </c>
      <c r="O498" s="124">
        <v>1</v>
      </c>
      <c r="P498" s="124">
        <v>0.005</v>
      </c>
      <c r="Q498" s="124">
        <v>0</v>
      </c>
      <c r="R498" s="124">
        <v>0.005</v>
      </c>
      <c r="S498" s="124">
        <v>0.005</v>
      </c>
      <c r="T498" s="124">
        <v>0</v>
      </c>
      <c r="U498" s="124">
        <v>0.005</v>
      </c>
      <c r="V498" s="124" t="s">
        <v>44</v>
      </c>
      <c r="W498" s="124" t="s">
        <v>45</v>
      </c>
      <c r="X498" s="124" t="s">
        <v>1799</v>
      </c>
      <c r="Y498" s="124" t="s">
        <v>1795</v>
      </c>
      <c r="Z498" s="91"/>
    </row>
    <row r="499" s="3" customFormat="1" ht="39" customHeight="1" spans="1:26">
      <c r="A499" s="48" t="s">
        <v>1831</v>
      </c>
      <c r="B499" s="49"/>
      <c r="C499" s="50"/>
      <c r="D499" s="50"/>
      <c r="E499" s="51"/>
      <c r="F499" s="79"/>
      <c r="G499" s="80">
        <f>SUM(H499:K499)</f>
        <v>24.3</v>
      </c>
      <c r="H499" s="80">
        <f>SUM(H500)</f>
        <v>0</v>
      </c>
      <c r="I499" s="80">
        <f>SUM(I500)</f>
        <v>24.3</v>
      </c>
      <c r="J499" s="80">
        <f>SUM(J500)</f>
        <v>0</v>
      </c>
      <c r="K499" s="80">
        <f>SUM(K500)</f>
        <v>0</v>
      </c>
      <c r="L499" s="91"/>
      <c r="M499" s="92"/>
      <c r="N499" s="91"/>
      <c r="O499" s="91"/>
      <c r="P499" s="91"/>
      <c r="Q499" s="91"/>
      <c r="R499" s="91"/>
      <c r="S499" s="91"/>
      <c r="T499" s="91"/>
      <c r="U499" s="91"/>
      <c r="V499" s="91"/>
      <c r="W499" s="91"/>
      <c r="X499" s="91"/>
      <c r="Y499" s="91"/>
      <c r="Z499" s="91"/>
    </row>
    <row r="500" s="4" customFormat="1" ht="124" customHeight="1" spans="1:26">
      <c r="A500" s="58">
        <v>62</v>
      </c>
      <c r="B500" s="59" t="s">
        <v>1832</v>
      </c>
      <c r="C500" s="60" t="s">
        <v>38</v>
      </c>
      <c r="D500" s="60" t="s">
        <v>39</v>
      </c>
      <c r="E500" s="60" t="s">
        <v>1833</v>
      </c>
      <c r="F500" s="61" t="s">
        <v>1834</v>
      </c>
      <c r="G500" s="81">
        <f>SUM(H500:K500)</f>
        <v>24.3</v>
      </c>
      <c r="H500" s="63">
        <f>SUM(H501:H514)</f>
        <v>0</v>
      </c>
      <c r="I500" s="63">
        <f>SUM(I501:I514)</f>
        <v>24.3</v>
      </c>
      <c r="J500" s="63">
        <f>SUM(J501:J514)</f>
        <v>0</v>
      </c>
      <c r="K500" s="63">
        <f>SUM(K501:K514)</f>
        <v>0</v>
      </c>
      <c r="L500" s="60" t="s">
        <v>304</v>
      </c>
      <c r="M500" s="94" t="s">
        <v>1835</v>
      </c>
      <c r="N500" s="60">
        <f>SUM(N501:N514)</f>
        <v>69</v>
      </c>
      <c r="O500" s="60">
        <f t="shared" ref="O500:U500" si="11">SUM(O501:O514)</f>
        <v>90</v>
      </c>
      <c r="P500" s="60">
        <f t="shared" si="11"/>
        <v>0.081</v>
      </c>
      <c r="Q500" s="60">
        <f t="shared" si="11"/>
        <v>0.081</v>
      </c>
      <c r="R500" s="60">
        <f t="shared" si="11"/>
        <v>0</v>
      </c>
      <c r="S500" s="60">
        <f t="shared" si="11"/>
        <v>0.2944</v>
      </c>
      <c r="T500" s="60">
        <f t="shared" si="11"/>
        <v>0.2944</v>
      </c>
      <c r="U500" s="60">
        <f t="shared" si="11"/>
        <v>0</v>
      </c>
      <c r="V500" s="60" t="s">
        <v>145</v>
      </c>
      <c r="W500" s="58" t="s">
        <v>146</v>
      </c>
      <c r="X500" s="60" t="s">
        <v>1836</v>
      </c>
      <c r="Y500" s="60" t="s">
        <v>1837</v>
      </c>
      <c r="Z500" s="103" t="s">
        <v>1838</v>
      </c>
    </row>
    <row r="501" s="3" customFormat="1" ht="114" customHeight="1" spans="1:26">
      <c r="A501" s="114"/>
      <c r="B501" s="72" t="s">
        <v>1839</v>
      </c>
      <c r="C501" s="64" t="s">
        <v>38</v>
      </c>
      <c r="D501" s="64" t="s">
        <v>39</v>
      </c>
      <c r="E501" s="64" t="s">
        <v>224</v>
      </c>
      <c r="F501" s="82" t="s">
        <v>1840</v>
      </c>
      <c r="G501" s="83">
        <v>2.01</v>
      </c>
      <c r="H501" s="83">
        <v>0</v>
      </c>
      <c r="I501" s="83">
        <v>2.01</v>
      </c>
      <c r="J501" s="83"/>
      <c r="K501" s="83"/>
      <c r="L501" s="95"/>
      <c r="M501" s="82" t="s">
        <v>1841</v>
      </c>
      <c r="N501" s="95">
        <v>5</v>
      </c>
      <c r="O501" s="95">
        <v>11</v>
      </c>
      <c r="P501" s="95">
        <v>0.0067</v>
      </c>
      <c r="Q501" s="95">
        <v>0.0067</v>
      </c>
      <c r="R501" s="95">
        <v>0</v>
      </c>
      <c r="S501" s="95">
        <v>0.0268</v>
      </c>
      <c r="T501" s="95">
        <v>0.0268</v>
      </c>
      <c r="U501" s="95">
        <v>0</v>
      </c>
      <c r="V501" s="95" t="s">
        <v>145</v>
      </c>
      <c r="W501" s="95" t="s">
        <v>146</v>
      </c>
      <c r="X501" s="95" t="s">
        <v>1842</v>
      </c>
      <c r="Y501" s="91" t="s">
        <v>155</v>
      </c>
      <c r="Z501" s="91"/>
    </row>
    <row r="502" s="3" customFormat="1" ht="146" customHeight="1" spans="1:26">
      <c r="A502" s="127"/>
      <c r="B502" s="72" t="s">
        <v>1843</v>
      </c>
      <c r="C502" s="64" t="s">
        <v>38</v>
      </c>
      <c r="D502" s="64" t="s">
        <v>39</v>
      </c>
      <c r="E502" s="64" t="s">
        <v>228</v>
      </c>
      <c r="F502" s="82" t="s">
        <v>1844</v>
      </c>
      <c r="G502" s="83">
        <v>2.85</v>
      </c>
      <c r="H502" s="83">
        <v>0</v>
      </c>
      <c r="I502" s="83">
        <v>2.85</v>
      </c>
      <c r="J502" s="83"/>
      <c r="K502" s="83"/>
      <c r="L502" s="95"/>
      <c r="M502" s="82" t="s">
        <v>1845</v>
      </c>
      <c r="N502" s="95">
        <v>5</v>
      </c>
      <c r="O502" s="95">
        <v>16</v>
      </c>
      <c r="P502" s="95">
        <v>0.0095</v>
      </c>
      <c r="Q502" s="95">
        <v>0.0095</v>
      </c>
      <c r="R502" s="95">
        <v>0</v>
      </c>
      <c r="S502" s="95">
        <v>0.0428</v>
      </c>
      <c r="T502" s="95">
        <v>0.0428</v>
      </c>
      <c r="U502" s="95">
        <v>0</v>
      </c>
      <c r="V502" s="95" t="s">
        <v>145</v>
      </c>
      <c r="W502" s="95" t="s">
        <v>146</v>
      </c>
      <c r="X502" s="95" t="s">
        <v>1846</v>
      </c>
      <c r="Y502" s="91" t="s">
        <v>161</v>
      </c>
      <c r="Z502" s="91"/>
    </row>
    <row r="503" s="3" customFormat="1" ht="108" customHeight="1" spans="1:26">
      <c r="A503" s="127"/>
      <c r="B503" s="72" t="s">
        <v>1847</v>
      </c>
      <c r="C503" s="64" t="s">
        <v>38</v>
      </c>
      <c r="D503" s="64" t="s">
        <v>163</v>
      </c>
      <c r="E503" s="64" t="s">
        <v>76</v>
      </c>
      <c r="F503" s="82" t="s">
        <v>1848</v>
      </c>
      <c r="G503" s="83">
        <v>3.21</v>
      </c>
      <c r="H503" s="83">
        <v>0</v>
      </c>
      <c r="I503" s="83">
        <v>3.21</v>
      </c>
      <c r="J503" s="83"/>
      <c r="K503" s="83"/>
      <c r="L503" s="95"/>
      <c r="M503" s="82" t="s">
        <v>1845</v>
      </c>
      <c r="N503" s="95">
        <v>5</v>
      </c>
      <c r="O503" s="95">
        <v>11</v>
      </c>
      <c r="P503" s="95">
        <v>0.0107</v>
      </c>
      <c r="Q503" s="95">
        <v>0.0107</v>
      </c>
      <c r="R503" s="95">
        <v>0</v>
      </c>
      <c r="S503" s="95">
        <v>0.0428</v>
      </c>
      <c r="T503" s="95">
        <v>0.0428</v>
      </c>
      <c r="U503" s="95">
        <v>0</v>
      </c>
      <c r="V503" s="95" t="s">
        <v>145</v>
      </c>
      <c r="W503" s="95" t="s">
        <v>146</v>
      </c>
      <c r="X503" s="95" t="s">
        <v>1849</v>
      </c>
      <c r="Y503" s="91" t="s">
        <v>166</v>
      </c>
      <c r="Z503" s="91"/>
    </row>
    <row r="504" s="3" customFormat="1" ht="147" customHeight="1" spans="1:26">
      <c r="A504" s="127"/>
      <c r="B504" s="72" t="s">
        <v>1850</v>
      </c>
      <c r="C504" s="64" t="s">
        <v>38</v>
      </c>
      <c r="D504" s="64" t="s">
        <v>39</v>
      </c>
      <c r="E504" s="64" t="s">
        <v>234</v>
      </c>
      <c r="F504" s="82" t="s">
        <v>1851</v>
      </c>
      <c r="G504" s="83">
        <v>2.7</v>
      </c>
      <c r="H504" s="83">
        <v>0</v>
      </c>
      <c r="I504" s="83">
        <v>2.7</v>
      </c>
      <c r="J504" s="83"/>
      <c r="K504" s="83"/>
      <c r="L504" s="95"/>
      <c r="M504" s="82" t="s">
        <v>1841</v>
      </c>
      <c r="N504" s="95">
        <v>7</v>
      </c>
      <c r="O504" s="95">
        <v>14</v>
      </c>
      <c r="P504" s="95">
        <v>0.009</v>
      </c>
      <c r="Q504" s="95">
        <v>0.009</v>
      </c>
      <c r="R504" s="95">
        <v>0</v>
      </c>
      <c r="S504" s="95">
        <v>0.0459</v>
      </c>
      <c r="T504" s="95">
        <v>0.0459</v>
      </c>
      <c r="U504" s="95">
        <v>0</v>
      </c>
      <c r="V504" s="95" t="s">
        <v>145</v>
      </c>
      <c r="W504" s="95" t="s">
        <v>146</v>
      </c>
      <c r="X504" s="95" t="s">
        <v>1852</v>
      </c>
      <c r="Y504" s="91" t="s">
        <v>171</v>
      </c>
      <c r="Z504" s="91"/>
    </row>
    <row r="505" s="3" customFormat="1" ht="102" customHeight="1" spans="1:26">
      <c r="A505" s="127"/>
      <c r="B505" s="72" t="s">
        <v>1853</v>
      </c>
      <c r="C505" s="64" t="s">
        <v>38</v>
      </c>
      <c r="D505" s="64" t="s">
        <v>39</v>
      </c>
      <c r="E505" s="64" t="s">
        <v>1854</v>
      </c>
      <c r="F505" s="82" t="s">
        <v>1855</v>
      </c>
      <c r="G505" s="83">
        <v>1.89</v>
      </c>
      <c r="H505" s="83">
        <v>0</v>
      </c>
      <c r="I505" s="83">
        <v>1.89</v>
      </c>
      <c r="J505" s="83"/>
      <c r="K505" s="83"/>
      <c r="L505" s="95"/>
      <c r="M505" s="82" t="s">
        <v>1856</v>
      </c>
      <c r="N505" s="95">
        <v>8</v>
      </c>
      <c r="O505" s="95">
        <v>0</v>
      </c>
      <c r="P505" s="95">
        <v>0.0063</v>
      </c>
      <c r="Q505" s="95">
        <v>0.0063</v>
      </c>
      <c r="R505" s="95">
        <v>0</v>
      </c>
      <c r="S505" s="95">
        <v>0.0245</v>
      </c>
      <c r="T505" s="95">
        <v>0.0245</v>
      </c>
      <c r="U505" s="95">
        <v>0</v>
      </c>
      <c r="V505" s="95" t="s">
        <v>145</v>
      </c>
      <c r="W505" s="95" t="s">
        <v>146</v>
      </c>
      <c r="X505" s="95" t="s">
        <v>1857</v>
      </c>
      <c r="Y505" s="91" t="s">
        <v>177</v>
      </c>
      <c r="Z505" s="91"/>
    </row>
    <row r="506" s="3" customFormat="1" ht="75" customHeight="1" spans="1:26">
      <c r="A506" s="127"/>
      <c r="B506" s="72" t="s">
        <v>1858</v>
      </c>
      <c r="C506" s="64" t="s">
        <v>38</v>
      </c>
      <c r="D506" s="64" t="s">
        <v>39</v>
      </c>
      <c r="E506" s="64" t="s">
        <v>240</v>
      </c>
      <c r="F506" s="82" t="s">
        <v>1859</v>
      </c>
      <c r="G506" s="83">
        <v>0.54</v>
      </c>
      <c r="H506" s="83">
        <v>0</v>
      </c>
      <c r="I506" s="83">
        <v>0.54</v>
      </c>
      <c r="J506" s="83"/>
      <c r="K506" s="83"/>
      <c r="L506" s="95"/>
      <c r="M506" s="82" t="s">
        <v>1856</v>
      </c>
      <c r="N506" s="95">
        <v>4</v>
      </c>
      <c r="O506" s="95">
        <v>4</v>
      </c>
      <c r="P506" s="95">
        <v>0.0018</v>
      </c>
      <c r="Q506" s="95">
        <v>0.0018</v>
      </c>
      <c r="R506" s="95">
        <v>0</v>
      </c>
      <c r="S506" s="95">
        <v>0.0086</v>
      </c>
      <c r="T506" s="95">
        <v>0.0086</v>
      </c>
      <c r="U506" s="95">
        <v>0</v>
      </c>
      <c r="V506" s="95" t="s">
        <v>145</v>
      </c>
      <c r="W506" s="95" t="s">
        <v>146</v>
      </c>
      <c r="X506" s="95" t="s">
        <v>1860</v>
      </c>
      <c r="Y506" s="91" t="s">
        <v>183</v>
      </c>
      <c r="Z506" s="91"/>
    </row>
    <row r="507" s="3" customFormat="1" ht="76" customHeight="1" spans="1:26">
      <c r="A507" s="127"/>
      <c r="B507" s="72" t="s">
        <v>1861</v>
      </c>
      <c r="C507" s="64" t="s">
        <v>38</v>
      </c>
      <c r="D507" s="64" t="s">
        <v>39</v>
      </c>
      <c r="E507" s="64" t="s">
        <v>1862</v>
      </c>
      <c r="F507" s="82" t="s">
        <v>1863</v>
      </c>
      <c r="G507" s="83">
        <v>2.1</v>
      </c>
      <c r="H507" s="83">
        <v>0</v>
      </c>
      <c r="I507" s="83">
        <v>2.1</v>
      </c>
      <c r="J507" s="83"/>
      <c r="K507" s="83"/>
      <c r="L507" s="95"/>
      <c r="M507" s="82" t="s">
        <v>1856</v>
      </c>
      <c r="N507" s="95">
        <v>8</v>
      </c>
      <c r="O507" s="95">
        <v>2</v>
      </c>
      <c r="P507" s="95">
        <v>0.007</v>
      </c>
      <c r="Q507" s="95">
        <v>0.007</v>
      </c>
      <c r="R507" s="95">
        <v>0</v>
      </c>
      <c r="S507" s="95">
        <v>0.027</v>
      </c>
      <c r="T507" s="95">
        <v>0.027</v>
      </c>
      <c r="U507" s="95">
        <v>0</v>
      </c>
      <c r="V507" s="95" t="s">
        <v>145</v>
      </c>
      <c r="W507" s="95" t="s">
        <v>146</v>
      </c>
      <c r="X507" s="95" t="s">
        <v>1864</v>
      </c>
      <c r="Y507" s="91" t="s">
        <v>188</v>
      </c>
      <c r="Z507" s="91"/>
    </row>
    <row r="508" s="3" customFormat="1" ht="120" customHeight="1" spans="1:26">
      <c r="A508" s="127"/>
      <c r="B508" s="72" t="s">
        <v>1865</v>
      </c>
      <c r="C508" s="64" t="s">
        <v>38</v>
      </c>
      <c r="D508" s="64" t="s">
        <v>39</v>
      </c>
      <c r="E508" s="64" t="s">
        <v>259</v>
      </c>
      <c r="F508" s="82" t="s">
        <v>1866</v>
      </c>
      <c r="G508" s="83">
        <v>0.24</v>
      </c>
      <c r="H508" s="83">
        <v>0</v>
      </c>
      <c r="I508" s="83">
        <v>0.24</v>
      </c>
      <c r="J508" s="83"/>
      <c r="K508" s="83"/>
      <c r="L508" s="95"/>
      <c r="M508" s="82" t="s">
        <v>1845</v>
      </c>
      <c r="N508" s="95">
        <v>3</v>
      </c>
      <c r="O508" s="95">
        <v>0</v>
      </c>
      <c r="P508" s="95">
        <v>0.0008</v>
      </c>
      <c r="Q508" s="95">
        <v>0.0008</v>
      </c>
      <c r="R508" s="95">
        <v>0</v>
      </c>
      <c r="S508" s="95">
        <v>0.0033</v>
      </c>
      <c r="T508" s="95">
        <v>0.0033</v>
      </c>
      <c r="U508" s="95">
        <v>0</v>
      </c>
      <c r="V508" s="95" t="s">
        <v>145</v>
      </c>
      <c r="W508" s="95" t="s">
        <v>146</v>
      </c>
      <c r="X508" s="95" t="s">
        <v>1867</v>
      </c>
      <c r="Y508" s="91" t="s">
        <v>262</v>
      </c>
      <c r="Z508" s="91"/>
    </row>
    <row r="509" s="3" customFormat="1" ht="120" customHeight="1" spans="1:26">
      <c r="A509" s="127"/>
      <c r="B509" s="72" t="s">
        <v>1868</v>
      </c>
      <c r="C509" s="64" t="s">
        <v>38</v>
      </c>
      <c r="D509" s="64" t="s">
        <v>39</v>
      </c>
      <c r="E509" s="64" t="s">
        <v>247</v>
      </c>
      <c r="F509" s="82" t="s">
        <v>1869</v>
      </c>
      <c r="G509" s="83">
        <v>1.02</v>
      </c>
      <c r="H509" s="83">
        <v>0</v>
      </c>
      <c r="I509" s="83">
        <v>1.02</v>
      </c>
      <c r="J509" s="83"/>
      <c r="K509" s="83"/>
      <c r="L509" s="95"/>
      <c r="M509" s="82" t="s">
        <v>1845</v>
      </c>
      <c r="N509" s="95">
        <v>2</v>
      </c>
      <c r="O509" s="95">
        <v>5</v>
      </c>
      <c r="P509" s="95">
        <v>0.0034</v>
      </c>
      <c r="Q509" s="95">
        <v>0.0034</v>
      </c>
      <c r="R509" s="95">
        <v>0</v>
      </c>
      <c r="S509" s="95">
        <v>0.0108</v>
      </c>
      <c r="T509" s="95">
        <v>0.0108</v>
      </c>
      <c r="U509" s="95">
        <v>0</v>
      </c>
      <c r="V509" s="95" t="s">
        <v>145</v>
      </c>
      <c r="W509" s="95" t="s">
        <v>146</v>
      </c>
      <c r="X509" s="95" t="s">
        <v>1870</v>
      </c>
      <c r="Y509" s="91" t="s">
        <v>193</v>
      </c>
      <c r="Z509" s="91"/>
    </row>
    <row r="510" s="3" customFormat="1" ht="109" customHeight="1" spans="1:26">
      <c r="A510" s="127"/>
      <c r="B510" s="72" t="s">
        <v>1871</v>
      </c>
      <c r="C510" s="64" t="s">
        <v>38</v>
      </c>
      <c r="D510" s="64" t="s">
        <v>39</v>
      </c>
      <c r="E510" s="64" t="s">
        <v>1872</v>
      </c>
      <c r="F510" s="82" t="s">
        <v>1873</v>
      </c>
      <c r="G510" s="83">
        <v>2.82</v>
      </c>
      <c r="H510" s="83">
        <v>0</v>
      </c>
      <c r="I510" s="83">
        <v>2.82</v>
      </c>
      <c r="J510" s="83"/>
      <c r="K510" s="83"/>
      <c r="L510" s="95"/>
      <c r="M510" s="82" t="s">
        <v>1845</v>
      </c>
      <c r="N510" s="95">
        <v>5</v>
      </c>
      <c r="O510" s="95">
        <v>10</v>
      </c>
      <c r="P510" s="95">
        <v>0.0094</v>
      </c>
      <c r="Q510" s="95">
        <v>0.0094</v>
      </c>
      <c r="R510" s="95">
        <v>0</v>
      </c>
      <c r="S510" s="95">
        <v>0.0301</v>
      </c>
      <c r="T510" s="95">
        <v>0.0301</v>
      </c>
      <c r="U510" s="95">
        <v>0</v>
      </c>
      <c r="V510" s="95" t="s">
        <v>145</v>
      </c>
      <c r="W510" s="95" t="s">
        <v>146</v>
      </c>
      <c r="X510" s="95" t="s">
        <v>1874</v>
      </c>
      <c r="Y510" s="91" t="s">
        <v>211</v>
      </c>
      <c r="Z510" s="91"/>
    </row>
    <row r="511" s="3" customFormat="1" ht="111" customHeight="1" spans="1:26">
      <c r="A511" s="127"/>
      <c r="B511" s="72" t="s">
        <v>1875</v>
      </c>
      <c r="C511" s="64" t="s">
        <v>38</v>
      </c>
      <c r="D511" s="64" t="s">
        <v>39</v>
      </c>
      <c r="E511" s="64" t="s">
        <v>1876</v>
      </c>
      <c r="F511" s="82" t="s">
        <v>1877</v>
      </c>
      <c r="G511" s="83">
        <v>2.28</v>
      </c>
      <c r="H511" s="83">
        <v>0</v>
      </c>
      <c r="I511" s="83">
        <v>2.28</v>
      </c>
      <c r="J511" s="83"/>
      <c r="K511" s="83"/>
      <c r="L511" s="95"/>
      <c r="M511" s="82" t="s">
        <v>1845</v>
      </c>
      <c r="N511" s="95">
        <v>5</v>
      </c>
      <c r="O511" s="95">
        <v>11</v>
      </c>
      <c r="P511" s="95">
        <v>0.0076</v>
      </c>
      <c r="Q511" s="95">
        <v>0.0076</v>
      </c>
      <c r="R511" s="95">
        <v>0</v>
      </c>
      <c r="S511" s="95">
        <v>0.0076</v>
      </c>
      <c r="T511" s="95">
        <v>0.0076</v>
      </c>
      <c r="U511" s="95">
        <v>0</v>
      </c>
      <c r="V511" s="95" t="s">
        <v>145</v>
      </c>
      <c r="W511" s="95" t="s">
        <v>146</v>
      </c>
      <c r="X511" s="95" t="s">
        <v>1878</v>
      </c>
      <c r="Y511" s="91" t="s">
        <v>205</v>
      </c>
      <c r="Z511" s="91"/>
    </row>
    <row r="512" s="3" customFormat="1" ht="122" customHeight="1" spans="1:26">
      <c r="A512" s="127"/>
      <c r="B512" s="72" t="s">
        <v>1879</v>
      </c>
      <c r="C512" s="64" t="s">
        <v>38</v>
      </c>
      <c r="D512" s="64" t="s">
        <v>39</v>
      </c>
      <c r="E512" s="64" t="s">
        <v>1880</v>
      </c>
      <c r="F512" s="82" t="s">
        <v>1881</v>
      </c>
      <c r="G512" s="83">
        <v>0.63</v>
      </c>
      <c r="H512" s="83">
        <v>0</v>
      </c>
      <c r="I512" s="83">
        <v>0.63</v>
      </c>
      <c r="J512" s="83"/>
      <c r="K512" s="83"/>
      <c r="L512" s="95"/>
      <c r="M512" s="82" t="s">
        <v>1845</v>
      </c>
      <c r="N512" s="95">
        <v>2</v>
      </c>
      <c r="O512" s="95">
        <v>4</v>
      </c>
      <c r="P512" s="95">
        <v>0.0021</v>
      </c>
      <c r="Q512" s="95">
        <v>0.0021</v>
      </c>
      <c r="R512" s="95">
        <v>0</v>
      </c>
      <c r="S512" s="95">
        <v>0.0063</v>
      </c>
      <c r="T512" s="95">
        <v>0.0063</v>
      </c>
      <c r="U512" s="95">
        <v>0</v>
      </c>
      <c r="V512" s="95" t="s">
        <v>145</v>
      </c>
      <c r="W512" s="95" t="s">
        <v>146</v>
      </c>
      <c r="X512" s="95" t="s">
        <v>1882</v>
      </c>
      <c r="Y512" s="91" t="s">
        <v>199</v>
      </c>
      <c r="Z512" s="91"/>
    </row>
    <row r="513" s="3" customFormat="1" ht="114" customHeight="1" spans="1:26">
      <c r="A513" s="127"/>
      <c r="B513" s="72" t="s">
        <v>1883</v>
      </c>
      <c r="C513" s="64" t="s">
        <v>38</v>
      </c>
      <c r="D513" s="64" t="s">
        <v>39</v>
      </c>
      <c r="E513" s="64" t="s">
        <v>1884</v>
      </c>
      <c r="F513" s="82" t="s">
        <v>1885</v>
      </c>
      <c r="G513" s="83">
        <v>1.08</v>
      </c>
      <c r="H513" s="83">
        <v>0</v>
      </c>
      <c r="I513" s="83">
        <v>1.08</v>
      </c>
      <c r="J513" s="83"/>
      <c r="K513" s="83"/>
      <c r="L513" s="95"/>
      <c r="M513" s="82" t="s">
        <v>1835</v>
      </c>
      <c r="N513" s="95">
        <v>6</v>
      </c>
      <c r="O513" s="95">
        <v>0</v>
      </c>
      <c r="P513" s="95">
        <v>0.0036</v>
      </c>
      <c r="Q513" s="95">
        <v>0.0036</v>
      </c>
      <c r="R513" s="95">
        <v>0</v>
      </c>
      <c r="S513" s="95">
        <v>0.0085</v>
      </c>
      <c r="T513" s="95">
        <v>0.0085</v>
      </c>
      <c r="U513" s="95">
        <v>0</v>
      </c>
      <c r="V513" s="95" t="s">
        <v>145</v>
      </c>
      <c r="W513" s="95" t="s">
        <v>146</v>
      </c>
      <c r="X513" s="95" t="s">
        <v>1886</v>
      </c>
      <c r="Y513" s="91" t="s">
        <v>270</v>
      </c>
      <c r="Z513" s="91"/>
    </row>
    <row r="514" s="3" customFormat="1" ht="96" customHeight="1" spans="1:26">
      <c r="A514" s="127"/>
      <c r="B514" s="72" t="s">
        <v>1887</v>
      </c>
      <c r="C514" s="64" t="s">
        <v>38</v>
      </c>
      <c r="D514" s="64" t="s">
        <v>39</v>
      </c>
      <c r="E514" s="64" t="s">
        <v>264</v>
      </c>
      <c r="F514" s="82" t="s">
        <v>1888</v>
      </c>
      <c r="G514" s="83">
        <v>0.93</v>
      </c>
      <c r="H514" s="83">
        <v>0</v>
      </c>
      <c r="I514" s="83">
        <v>0.93</v>
      </c>
      <c r="J514" s="83"/>
      <c r="K514" s="83"/>
      <c r="L514" s="95"/>
      <c r="M514" s="82" t="s">
        <v>1835</v>
      </c>
      <c r="N514" s="95">
        <v>4</v>
      </c>
      <c r="O514" s="95">
        <v>2</v>
      </c>
      <c r="P514" s="95">
        <v>0.0031</v>
      </c>
      <c r="Q514" s="95">
        <v>0.0031</v>
      </c>
      <c r="R514" s="95">
        <v>0</v>
      </c>
      <c r="S514" s="95">
        <v>0.0094</v>
      </c>
      <c r="T514" s="95">
        <v>0.0094</v>
      </c>
      <c r="U514" s="95">
        <v>0</v>
      </c>
      <c r="V514" s="95" t="s">
        <v>145</v>
      </c>
      <c r="W514" s="95" t="s">
        <v>146</v>
      </c>
      <c r="X514" s="95" t="s">
        <v>1889</v>
      </c>
      <c r="Y514" s="91" t="s">
        <v>217</v>
      </c>
      <c r="Z514" s="91"/>
    </row>
    <row r="515" s="3" customFormat="1" ht="39" customHeight="1" spans="1:26">
      <c r="A515" s="48" t="s">
        <v>1890</v>
      </c>
      <c r="B515" s="49"/>
      <c r="C515" s="50"/>
      <c r="D515" s="50"/>
      <c r="E515" s="51"/>
      <c r="F515" s="79"/>
      <c r="G515" s="80">
        <f>SUM(H515:K515)</f>
        <v>1000</v>
      </c>
      <c r="H515" s="80">
        <f>SUM(H516)</f>
        <v>1000</v>
      </c>
      <c r="I515" s="80">
        <f>SUM(I516)</f>
        <v>0</v>
      </c>
      <c r="J515" s="80">
        <f>SUM(J516)</f>
        <v>0</v>
      </c>
      <c r="K515" s="80">
        <f>SUM(K516)</f>
        <v>0</v>
      </c>
      <c r="L515" s="91"/>
      <c r="M515" s="92"/>
      <c r="N515" s="91"/>
      <c r="O515" s="91"/>
      <c r="P515" s="91"/>
      <c r="Q515" s="91"/>
      <c r="R515" s="91"/>
      <c r="S515" s="91"/>
      <c r="T515" s="91"/>
      <c r="U515" s="91"/>
      <c r="V515" s="91"/>
      <c r="W515" s="91"/>
      <c r="X515" s="91"/>
      <c r="Y515" s="91"/>
      <c r="Z515" s="91"/>
    </row>
    <row r="516" s="4" customFormat="1" ht="135" customHeight="1" spans="1:26">
      <c r="A516" s="58">
        <v>63</v>
      </c>
      <c r="B516" s="59" t="s">
        <v>1891</v>
      </c>
      <c r="C516" s="60" t="s">
        <v>38</v>
      </c>
      <c r="D516" s="60" t="s">
        <v>39</v>
      </c>
      <c r="E516" s="60" t="s">
        <v>40</v>
      </c>
      <c r="F516" s="61" t="s">
        <v>1892</v>
      </c>
      <c r="G516" s="81">
        <f>SUM(H516:K516)</f>
        <v>1000</v>
      </c>
      <c r="H516" s="81">
        <f>SUM(H517:H534)</f>
        <v>1000</v>
      </c>
      <c r="I516" s="81">
        <f>SUM(I517:I534)</f>
        <v>0</v>
      </c>
      <c r="J516" s="81">
        <f>SUM(J517:J534)</f>
        <v>0</v>
      </c>
      <c r="K516" s="81">
        <f>SUM(K517:K534)</f>
        <v>0</v>
      </c>
      <c r="L516" s="60" t="s">
        <v>143</v>
      </c>
      <c r="M516" s="107" t="s">
        <v>1893</v>
      </c>
      <c r="N516" s="60">
        <v>198</v>
      </c>
      <c r="O516" s="60">
        <v>95</v>
      </c>
      <c r="P516" s="60">
        <v>0.8038</v>
      </c>
      <c r="Q516" s="60">
        <v>0.8038</v>
      </c>
      <c r="R516" s="60">
        <v>0</v>
      </c>
      <c r="S516" s="60">
        <v>1.4578</v>
      </c>
      <c r="T516" s="60">
        <v>1.4578</v>
      </c>
      <c r="U516" s="60">
        <v>0</v>
      </c>
      <c r="V516" s="60" t="s">
        <v>1343</v>
      </c>
      <c r="W516" s="60" t="s">
        <v>1344</v>
      </c>
      <c r="X516" s="60" t="s">
        <v>1894</v>
      </c>
      <c r="Y516" s="60" t="s">
        <v>1895</v>
      </c>
      <c r="Z516" s="103" t="s">
        <v>1896</v>
      </c>
    </row>
    <row r="517" s="3" customFormat="1" ht="129" customHeight="1" spans="1:26">
      <c r="A517" s="91"/>
      <c r="B517" s="92" t="s">
        <v>1897</v>
      </c>
      <c r="C517" s="91" t="s">
        <v>38</v>
      </c>
      <c r="D517" s="91" t="s">
        <v>1167</v>
      </c>
      <c r="E517" s="91" t="s">
        <v>946</v>
      </c>
      <c r="F517" s="128" t="s">
        <v>1898</v>
      </c>
      <c r="G517" s="129">
        <v>66</v>
      </c>
      <c r="H517" s="91">
        <v>66</v>
      </c>
      <c r="I517" s="91"/>
      <c r="J517" s="91"/>
      <c r="K517" s="91"/>
      <c r="L517" s="91"/>
      <c r="M517" s="128" t="s">
        <v>1899</v>
      </c>
      <c r="N517" s="91">
        <v>13</v>
      </c>
      <c r="O517" s="91">
        <v>3</v>
      </c>
      <c r="P517" s="91">
        <v>0.0302</v>
      </c>
      <c r="Q517" s="91">
        <v>0.0302</v>
      </c>
      <c r="R517" s="91">
        <v>0</v>
      </c>
      <c r="S517" s="91">
        <v>0.1155</v>
      </c>
      <c r="T517" s="91">
        <v>0.1155</v>
      </c>
      <c r="U517" s="91">
        <v>0</v>
      </c>
      <c r="V517" s="91" t="s">
        <v>1343</v>
      </c>
      <c r="W517" s="91" t="s">
        <v>1344</v>
      </c>
      <c r="X517" s="91" t="s">
        <v>93</v>
      </c>
      <c r="Y517" s="91" t="s">
        <v>94</v>
      </c>
      <c r="Z517" s="91"/>
    </row>
    <row r="518" s="3" customFormat="1" ht="121" customHeight="1" spans="1:26">
      <c r="A518" s="91"/>
      <c r="B518" s="92" t="s">
        <v>1900</v>
      </c>
      <c r="C518" s="91" t="s">
        <v>38</v>
      </c>
      <c r="D518" s="91" t="s">
        <v>1167</v>
      </c>
      <c r="E518" s="91" t="s">
        <v>1431</v>
      </c>
      <c r="F518" s="128" t="s">
        <v>1901</v>
      </c>
      <c r="G518" s="129">
        <v>96.9</v>
      </c>
      <c r="H518" s="91">
        <v>96.9</v>
      </c>
      <c r="I518" s="91"/>
      <c r="J518" s="91"/>
      <c r="K518" s="91"/>
      <c r="L518" s="91"/>
      <c r="M518" s="128" t="s">
        <v>1899</v>
      </c>
      <c r="N518" s="91">
        <v>15</v>
      </c>
      <c r="O518" s="91">
        <v>2</v>
      </c>
      <c r="P518" s="91">
        <v>0.0466</v>
      </c>
      <c r="Q518" s="91">
        <v>0.0466</v>
      </c>
      <c r="R518" s="91">
        <v>0</v>
      </c>
      <c r="S518" s="91">
        <v>0.0576</v>
      </c>
      <c r="T518" s="91">
        <v>0.0576</v>
      </c>
      <c r="U518" s="91">
        <v>0</v>
      </c>
      <c r="V518" s="91" t="s">
        <v>1343</v>
      </c>
      <c r="W518" s="91" t="s">
        <v>1344</v>
      </c>
      <c r="X518" s="91" t="s">
        <v>73</v>
      </c>
      <c r="Y518" s="91" t="s">
        <v>74</v>
      </c>
      <c r="Z518" s="91"/>
    </row>
    <row r="519" s="3" customFormat="1" ht="124" customHeight="1" spans="1:26">
      <c r="A519" s="91"/>
      <c r="B519" s="92" t="s">
        <v>1902</v>
      </c>
      <c r="C519" s="91" t="s">
        <v>38</v>
      </c>
      <c r="D519" s="91" t="s">
        <v>1167</v>
      </c>
      <c r="E519" s="91" t="s">
        <v>1434</v>
      </c>
      <c r="F519" s="128" t="s">
        <v>1903</v>
      </c>
      <c r="G519" s="129">
        <v>46.95</v>
      </c>
      <c r="H519" s="91">
        <v>46.95</v>
      </c>
      <c r="I519" s="91"/>
      <c r="J519" s="91"/>
      <c r="K519" s="91"/>
      <c r="L519" s="91"/>
      <c r="M519" s="128" t="s">
        <v>1904</v>
      </c>
      <c r="N519" s="91">
        <v>9</v>
      </c>
      <c r="O519" s="91">
        <v>4</v>
      </c>
      <c r="P519" s="91">
        <v>0.0265</v>
      </c>
      <c r="Q519" s="91">
        <v>0.0265</v>
      </c>
      <c r="R519" s="91">
        <v>0</v>
      </c>
      <c r="S519" s="91">
        <v>0.1325</v>
      </c>
      <c r="T519" s="91">
        <v>0.1325</v>
      </c>
      <c r="U519" s="91">
        <v>0</v>
      </c>
      <c r="V519" s="91" t="s">
        <v>1343</v>
      </c>
      <c r="W519" s="91" t="s">
        <v>1344</v>
      </c>
      <c r="X519" s="91" t="s">
        <v>123</v>
      </c>
      <c r="Y519" s="91" t="s">
        <v>124</v>
      </c>
      <c r="Z519" s="91"/>
    </row>
    <row r="520" s="3" customFormat="1" ht="130" customHeight="1" spans="1:26">
      <c r="A520" s="91"/>
      <c r="B520" s="92" t="s">
        <v>1905</v>
      </c>
      <c r="C520" s="91" t="s">
        <v>38</v>
      </c>
      <c r="D520" s="91" t="s">
        <v>1167</v>
      </c>
      <c r="E520" s="91" t="s">
        <v>1437</v>
      </c>
      <c r="F520" s="128" t="s">
        <v>1906</v>
      </c>
      <c r="G520" s="129">
        <v>60</v>
      </c>
      <c r="H520" s="91">
        <v>60</v>
      </c>
      <c r="I520" s="91"/>
      <c r="J520" s="91"/>
      <c r="K520" s="91"/>
      <c r="L520" s="91"/>
      <c r="M520" s="128" t="s">
        <v>1904</v>
      </c>
      <c r="N520" s="91">
        <v>13</v>
      </c>
      <c r="O520" s="91">
        <v>5</v>
      </c>
      <c r="P520" s="91">
        <v>0.0291</v>
      </c>
      <c r="Q520" s="91">
        <v>0.0291</v>
      </c>
      <c r="R520" s="91">
        <v>0</v>
      </c>
      <c r="S520" s="91">
        <v>0.1869</v>
      </c>
      <c r="T520" s="91">
        <v>0.1869</v>
      </c>
      <c r="U520" s="91">
        <v>0</v>
      </c>
      <c r="V520" s="91" t="s">
        <v>1343</v>
      </c>
      <c r="W520" s="91" t="s">
        <v>1344</v>
      </c>
      <c r="X520" s="91" t="s">
        <v>118</v>
      </c>
      <c r="Y520" s="91" t="s">
        <v>119</v>
      </c>
      <c r="Z520" s="91"/>
    </row>
    <row r="521" s="3" customFormat="1" ht="126" customHeight="1" spans="1:26">
      <c r="A521" s="91"/>
      <c r="B521" s="92" t="s">
        <v>1907</v>
      </c>
      <c r="C521" s="91" t="s">
        <v>38</v>
      </c>
      <c r="D521" s="91" t="s">
        <v>1167</v>
      </c>
      <c r="E521" s="91" t="s">
        <v>1440</v>
      </c>
      <c r="F521" s="128" t="s">
        <v>1908</v>
      </c>
      <c r="G521" s="129">
        <v>33</v>
      </c>
      <c r="H521" s="91">
        <v>33</v>
      </c>
      <c r="I521" s="91"/>
      <c r="J521" s="91"/>
      <c r="K521" s="91"/>
      <c r="L521" s="91"/>
      <c r="M521" s="128" t="s">
        <v>1904</v>
      </c>
      <c r="N521" s="91">
        <v>5</v>
      </c>
      <c r="O521" s="91">
        <v>11</v>
      </c>
      <c r="P521" s="91">
        <v>0.0173</v>
      </c>
      <c r="Q521" s="91">
        <v>0.0173</v>
      </c>
      <c r="R521" s="91">
        <v>0</v>
      </c>
      <c r="S521" s="91">
        <v>0.0854</v>
      </c>
      <c r="T521" s="91">
        <v>0.0854</v>
      </c>
      <c r="U521" s="91">
        <v>0</v>
      </c>
      <c r="V521" s="91" t="s">
        <v>1343</v>
      </c>
      <c r="W521" s="91" t="s">
        <v>1344</v>
      </c>
      <c r="X521" s="91" t="s">
        <v>58</v>
      </c>
      <c r="Y521" s="91" t="s">
        <v>59</v>
      </c>
      <c r="Z521" s="91"/>
    </row>
    <row r="522" s="3" customFormat="1" ht="121" customHeight="1" spans="1:26">
      <c r="A522" s="91"/>
      <c r="B522" s="92" t="s">
        <v>1909</v>
      </c>
      <c r="C522" s="91" t="s">
        <v>38</v>
      </c>
      <c r="D522" s="91" t="s">
        <v>1167</v>
      </c>
      <c r="E522" s="91" t="s">
        <v>136</v>
      </c>
      <c r="F522" s="128" t="s">
        <v>1910</v>
      </c>
      <c r="G522" s="129">
        <v>48</v>
      </c>
      <c r="H522" s="91">
        <v>48</v>
      </c>
      <c r="I522" s="91"/>
      <c r="J522" s="91"/>
      <c r="K522" s="91"/>
      <c r="L522" s="91"/>
      <c r="M522" s="128" t="s">
        <v>1904</v>
      </c>
      <c r="N522" s="91">
        <v>7</v>
      </c>
      <c r="O522" s="91">
        <v>6</v>
      </c>
      <c r="P522" s="91">
        <v>0.0232</v>
      </c>
      <c r="Q522" s="91">
        <v>0.0232</v>
      </c>
      <c r="R522" s="91">
        <v>0</v>
      </c>
      <c r="S522" s="91">
        <v>0.0271</v>
      </c>
      <c r="T522" s="91">
        <v>0.0271</v>
      </c>
      <c r="U522" s="91">
        <v>0</v>
      </c>
      <c r="V522" s="91" t="s">
        <v>1343</v>
      </c>
      <c r="W522" s="91" t="s">
        <v>1344</v>
      </c>
      <c r="X522" s="91" t="s">
        <v>138</v>
      </c>
      <c r="Y522" s="91" t="s">
        <v>139</v>
      </c>
      <c r="Z522" s="91"/>
    </row>
    <row r="523" s="3" customFormat="1" ht="127" customHeight="1" spans="1:26">
      <c r="A523" s="91"/>
      <c r="B523" s="92" t="s">
        <v>1911</v>
      </c>
      <c r="C523" s="91" t="s">
        <v>38</v>
      </c>
      <c r="D523" s="91" t="s">
        <v>1167</v>
      </c>
      <c r="E523" s="91" t="s">
        <v>1912</v>
      </c>
      <c r="F523" s="128" t="s">
        <v>1913</v>
      </c>
      <c r="G523" s="129">
        <v>99</v>
      </c>
      <c r="H523" s="91">
        <v>99</v>
      </c>
      <c r="I523" s="91"/>
      <c r="J523" s="91"/>
      <c r="K523" s="91"/>
      <c r="L523" s="91"/>
      <c r="M523" s="128" t="s">
        <v>1904</v>
      </c>
      <c r="N523" s="91">
        <v>18</v>
      </c>
      <c r="O523" s="91">
        <v>0</v>
      </c>
      <c r="P523" s="91">
        <v>0.0501</v>
      </c>
      <c r="Q523" s="91">
        <v>0.0501</v>
      </c>
      <c r="R523" s="91">
        <v>0</v>
      </c>
      <c r="S523" s="91">
        <v>0.2044</v>
      </c>
      <c r="T523" s="91">
        <v>0.2044</v>
      </c>
      <c r="U523" s="91">
        <v>0</v>
      </c>
      <c r="V523" s="91" t="s">
        <v>1343</v>
      </c>
      <c r="W523" s="91" t="s">
        <v>1344</v>
      </c>
      <c r="X523" s="91" t="s">
        <v>83</v>
      </c>
      <c r="Y523" s="91" t="s">
        <v>84</v>
      </c>
      <c r="Z523" s="91"/>
    </row>
    <row r="524" s="3" customFormat="1" ht="120" customHeight="1" spans="1:26">
      <c r="A524" s="91"/>
      <c r="B524" s="92" t="s">
        <v>1914</v>
      </c>
      <c r="C524" s="91" t="s">
        <v>38</v>
      </c>
      <c r="D524" s="91" t="s">
        <v>1167</v>
      </c>
      <c r="E524" s="91" t="s">
        <v>1915</v>
      </c>
      <c r="F524" s="128" t="s">
        <v>1916</v>
      </c>
      <c r="G524" s="129">
        <v>46.95</v>
      </c>
      <c r="H524" s="91">
        <v>46.95</v>
      </c>
      <c r="I524" s="91"/>
      <c r="J524" s="91"/>
      <c r="K524" s="91"/>
      <c r="L524" s="91"/>
      <c r="M524" s="128" t="s">
        <v>1904</v>
      </c>
      <c r="N524" s="91">
        <v>6</v>
      </c>
      <c r="O524" s="91">
        <v>12</v>
      </c>
      <c r="P524" s="91">
        <v>0.0276</v>
      </c>
      <c r="Q524" s="91">
        <v>0.0276</v>
      </c>
      <c r="R524" s="91">
        <v>0</v>
      </c>
      <c r="S524" s="91">
        <v>0.1104</v>
      </c>
      <c r="T524" s="91">
        <v>0.1104</v>
      </c>
      <c r="U524" s="91">
        <v>0</v>
      </c>
      <c r="V524" s="91" t="s">
        <v>1343</v>
      </c>
      <c r="W524" s="91" t="s">
        <v>1344</v>
      </c>
      <c r="X524" s="91" t="s">
        <v>53</v>
      </c>
      <c r="Y524" s="91" t="s">
        <v>54</v>
      </c>
      <c r="Z524" s="91"/>
    </row>
    <row r="525" s="3" customFormat="1" ht="126" customHeight="1" spans="1:26">
      <c r="A525" s="91"/>
      <c r="B525" s="92" t="s">
        <v>1917</v>
      </c>
      <c r="C525" s="91" t="s">
        <v>38</v>
      </c>
      <c r="D525" s="91" t="s">
        <v>1167</v>
      </c>
      <c r="E525" s="91" t="s">
        <v>1458</v>
      </c>
      <c r="F525" s="128" t="s">
        <v>1918</v>
      </c>
      <c r="G525" s="129">
        <v>60</v>
      </c>
      <c r="H525" s="91">
        <v>60</v>
      </c>
      <c r="I525" s="91"/>
      <c r="J525" s="91"/>
      <c r="K525" s="91"/>
      <c r="L525" s="91"/>
      <c r="M525" s="128" t="s">
        <v>1904</v>
      </c>
      <c r="N525" s="91">
        <v>14</v>
      </c>
      <c r="O525" s="91">
        <v>2</v>
      </c>
      <c r="P525" s="91">
        <v>0.287</v>
      </c>
      <c r="Q525" s="91">
        <v>0.287</v>
      </c>
      <c r="R525" s="91">
        <v>0</v>
      </c>
      <c r="S525" s="91">
        <v>0.1172</v>
      </c>
      <c r="T525" s="91">
        <v>0.1172</v>
      </c>
      <c r="U525" s="91">
        <v>0</v>
      </c>
      <c r="V525" s="91" t="s">
        <v>1343</v>
      </c>
      <c r="W525" s="91" t="s">
        <v>1344</v>
      </c>
      <c r="X525" s="91" t="s">
        <v>97</v>
      </c>
      <c r="Y525" s="91" t="s">
        <v>98</v>
      </c>
      <c r="Z525" s="91"/>
    </row>
    <row r="526" s="3" customFormat="1" ht="123.75" spans="1:26">
      <c r="A526" s="91"/>
      <c r="B526" s="92" t="s">
        <v>1919</v>
      </c>
      <c r="C526" s="91" t="s">
        <v>38</v>
      </c>
      <c r="D526" s="91" t="s">
        <v>1167</v>
      </c>
      <c r="E526" s="91" t="s">
        <v>228</v>
      </c>
      <c r="F526" s="128" t="s">
        <v>1920</v>
      </c>
      <c r="G526" s="129">
        <v>34.95</v>
      </c>
      <c r="H526" s="91">
        <v>34.95</v>
      </c>
      <c r="I526" s="91"/>
      <c r="J526" s="91"/>
      <c r="K526" s="91"/>
      <c r="L526" s="91"/>
      <c r="M526" s="128" t="s">
        <v>1904</v>
      </c>
      <c r="N526" s="91">
        <v>5</v>
      </c>
      <c r="O526" s="91">
        <v>16</v>
      </c>
      <c r="P526" s="91">
        <v>0.0211</v>
      </c>
      <c r="Q526" s="91">
        <v>0.0211</v>
      </c>
      <c r="R526" s="91">
        <v>0</v>
      </c>
      <c r="S526" s="91">
        <v>0.0951</v>
      </c>
      <c r="T526" s="91">
        <v>0.0951</v>
      </c>
      <c r="U526" s="91">
        <v>0</v>
      </c>
      <c r="V526" s="91" t="s">
        <v>1343</v>
      </c>
      <c r="W526" s="91" t="s">
        <v>1344</v>
      </c>
      <c r="X526" s="91" t="s">
        <v>68</v>
      </c>
      <c r="Y526" s="91" t="s">
        <v>69</v>
      </c>
      <c r="Z526" s="91"/>
    </row>
    <row r="527" s="3" customFormat="1" ht="135" spans="1:26">
      <c r="A527" s="91"/>
      <c r="B527" s="92" t="s">
        <v>1921</v>
      </c>
      <c r="C527" s="91" t="s">
        <v>38</v>
      </c>
      <c r="D527" s="91" t="s">
        <v>1167</v>
      </c>
      <c r="E527" s="91" t="s">
        <v>250</v>
      </c>
      <c r="F527" s="128" t="s">
        <v>1922</v>
      </c>
      <c r="G527" s="129">
        <v>90.9</v>
      </c>
      <c r="H527" s="91">
        <v>90.9</v>
      </c>
      <c r="I527" s="91"/>
      <c r="J527" s="91"/>
      <c r="K527" s="91"/>
      <c r="L527" s="91"/>
      <c r="M527" s="128" t="s">
        <v>1904</v>
      </c>
      <c r="N527" s="91">
        <v>23</v>
      </c>
      <c r="O527" s="91">
        <v>1</v>
      </c>
      <c r="P527" s="91">
        <v>0.0465</v>
      </c>
      <c r="Q527" s="91">
        <v>0.0465</v>
      </c>
      <c r="R527" s="91">
        <v>0</v>
      </c>
      <c r="S527" s="91">
        <v>0.3021</v>
      </c>
      <c r="T527" s="91">
        <v>0.3021</v>
      </c>
      <c r="U527" s="91">
        <v>0</v>
      </c>
      <c r="V527" s="91" t="s">
        <v>1343</v>
      </c>
      <c r="W527" s="91" t="s">
        <v>1344</v>
      </c>
      <c r="X527" s="91" t="s">
        <v>88</v>
      </c>
      <c r="Y527" s="91" t="s">
        <v>89</v>
      </c>
      <c r="Z527" s="91"/>
    </row>
    <row r="528" s="3" customFormat="1" ht="132" customHeight="1" spans="1:26">
      <c r="A528" s="91"/>
      <c r="B528" s="92" t="s">
        <v>1923</v>
      </c>
      <c r="C528" s="91" t="s">
        <v>38</v>
      </c>
      <c r="D528" s="91" t="s">
        <v>1167</v>
      </c>
      <c r="E528" s="91" t="s">
        <v>1924</v>
      </c>
      <c r="F528" s="128" t="s">
        <v>1925</v>
      </c>
      <c r="G528" s="129">
        <v>37.95</v>
      </c>
      <c r="H528" s="91">
        <v>37.95</v>
      </c>
      <c r="I528" s="91"/>
      <c r="J528" s="91"/>
      <c r="K528" s="91"/>
      <c r="L528" s="91"/>
      <c r="M528" s="128" t="s">
        <v>1904</v>
      </c>
      <c r="N528" s="91">
        <v>5</v>
      </c>
      <c r="O528" s="91">
        <v>11</v>
      </c>
      <c r="P528" s="91">
        <v>0.0227</v>
      </c>
      <c r="Q528" s="91">
        <v>0.0227</v>
      </c>
      <c r="R528" s="91">
        <v>0</v>
      </c>
      <c r="S528" s="91">
        <v>0.0908</v>
      </c>
      <c r="T528" s="91">
        <v>0.0908</v>
      </c>
      <c r="U528" s="91">
        <v>0</v>
      </c>
      <c r="V528" s="91" t="s">
        <v>1343</v>
      </c>
      <c r="W528" s="91" t="s">
        <v>1344</v>
      </c>
      <c r="X528" s="91" t="s">
        <v>78</v>
      </c>
      <c r="Y528" s="91" t="s">
        <v>79</v>
      </c>
      <c r="Z528" s="91"/>
    </row>
    <row r="529" s="3" customFormat="1" ht="130" customHeight="1" spans="1:26">
      <c r="A529" s="91"/>
      <c r="B529" s="92" t="s">
        <v>1926</v>
      </c>
      <c r="C529" s="91" t="s">
        <v>38</v>
      </c>
      <c r="D529" s="91" t="s">
        <v>1167</v>
      </c>
      <c r="E529" s="91" t="s">
        <v>422</v>
      </c>
      <c r="F529" s="128" t="s">
        <v>1927</v>
      </c>
      <c r="G529" s="129">
        <v>42</v>
      </c>
      <c r="H529" s="91">
        <v>42</v>
      </c>
      <c r="I529" s="91"/>
      <c r="J529" s="91"/>
      <c r="K529" s="91"/>
      <c r="L529" s="91"/>
      <c r="M529" s="128" t="s">
        <v>1904</v>
      </c>
      <c r="N529" s="91">
        <v>12</v>
      </c>
      <c r="O529" s="91">
        <v>1</v>
      </c>
      <c r="P529" s="91">
        <v>0.0259</v>
      </c>
      <c r="Q529" s="91">
        <v>0.0259</v>
      </c>
      <c r="R529" s="91">
        <v>0</v>
      </c>
      <c r="S529" s="91">
        <v>0.0483</v>
      </c>
      <c r="T529" s="91">
        <v>0.0483</v>
      </c>
      <c r="U529" s="91">
        <v>0</v>
      </c>
      <c r="V529" s="91" t="s">
        <v>1343</v>
      </c>
      <c r="W529" s="91" t="s">
        <v>1344</v>
      </c>
      <c r="X529" s="91" t="s">
        <v>108</v>
      </c>
      <c r="Y529" s="91" t="s">
        <v>109</v>
      </c>
      <c r="Z529" s="91"/>
    </row>
    <row r="530" s="3" customFormat="1" ht="133" customHeight="1" spans="1:26">
      <c r="A530" s="91"/>
      <c r="B530" s="92" t="s">
        <v>1928</v>
      </c>
      <c r="C530" s="91" t="s">
        <v>38</v>
      </c>
      <c r="D530" s="91" t="s">
        <v>1167</v>
      </c>
      <c r="E530" s="91" t="s">
        <v>1417</v>
      </c>
      <c r="F530" s="128" t="s">
        <v>1929</v>
      </c>
      <c r="G530" s="129">
        <v>51.9</v>
      </c>
      <c r="H530" s="91">
        <v>51.9</v>
      </c>
      <c r="I530" s="91"/>
      <c r="J530" s="91"/>
      <c r="K530" s="91"/>
      <c r="L530" s="91"/>
      <c r="M530" s="128" t="s">
        <v>1904</v>
      </c>
      <c r="N530" s="91">
        <v>14</v>
      </c>
      <c r="O530" s="91">
        <v>2</v>
      </c>
      <c r="P530" s="91">
        <v>0.0303</v>
      </c>
      <c r="Q530" s="91">
        <v>0.0303</v>
      </c>
      <c r="R530" s="91">
        <v>0</v>
      </c>
      <c r="S530" s="91">
        <v>0.0303</v>
      </c>
      <c r="T530" s="91">
        <v>0.0303</v>
      </c>
      <c r="U530" s="91">
        <v>0</v>
      </c>
      <c r="V530" s="91" t="s">
        <v>1343</v>
      </c>
      <c r="W530" s="91" t="s">
        <v>1344</v>
      </c>
      <c r="X530" s="91" t="s">
        <v>128</v>
      </c>
      <c r="Y530" s="91" t="s">
        <v>129</v>
      </c>
      <c r="Z530" s="91"/>
    </row>
    <row r="531" s="3" customFormat="1" ht="129" customHeight="1" spans="1:26">
      <c r="A531" s="91"/>
      <c r="B531" s="92" t="s">
        <v>1930</v>
      </c>
      <c r="C531" s="91" t="s">
        <v>38</v>
      </c>
      <c r="D531" s="91" t="s">
        <v>1167</v>
      </c>
      <c r="E531" s="91" t="s">
        <v>1108</v>
      </c>
      <c r="F531" s="128" t="s">
        <v>1931</v>
      </c>
      <c r="G531" s="129">
        <v>31.95</v>
      </c>
      <c r="H531" s="91">
        <v>31.95</v>
      </c>
      <c r="I531" s="91"/>
      <c r="J531" s="91"/>
      <c r="K531" s="91"/>
      <c r="L531" s="91"/>
      <c r="M531" s="128" t="s">
        <v>1904</v>
      </c>
      <c r="N531" s="91">
        <v>7</v>
      </c>
      <c r="O531" s="91">
        <v>5</v>
      </c>
      <c r="P531" s="91">
        <v>0.0385</v>
      </c>
      <c r="Q531" s="91">
        <v>0.0385</v>
      </c>
      <c r="R531" s="91">
        <v>0</v>
      </c>
      <c r="S531" s="91">
        <v>0.0385</v>
      </c>
      <c r="T531" s="91">
        <v>0.0385</v>
      </c>
      <c r="U531" s="91">
        <v>0</v>
      </c>
      <c r="V531" s="91" t="s">
        <v>1343</v>
      </c>
      <c r="W531" s="91" t="s">
        <v>1344</v>
      </c>
      <c r="X531" s="91" t="s">
        <v>102</v>
      </c>
      <c r="Y531" s="91" t="s">
        <v>103</v>
      </c>
      <c r="Z531" s="91"/>
    </row>
    <row r="532" s="3" customFormat="1" ht="121" customHeight="1" spans="1:26">
      <c r="A532" s="91"/>
      <c r="B532" s="92" t="s">
        <v>1932</v>
      </c>
      <c r="C532" s="91" t="s">
        <v>38</v>
      </c>
      <c r="D532" s="91" t="s">
        <v>1167</v>
      </c>
      <c r="E532" s="91" t="s">
        <v>1933</v>
      </c>
      <c r="F532" s="128" t="s">
        <v>1934</v>
      </c>
      <c r="G532" s="129">
        <v>40.95</v>
      </c>
      <c r="H532" s="91">
        <v>40.95</v>
      </c>
      <c r="I532" s="91"/>
      <c r="J532" s="91"/>
      <c r="K532" s="91"/>
      <c r="L532" s="91"/>
      <c r="M532" s="128" t="s">
        <v>1904</v>
      </c>
      <c r="N532" s="91">
        <v>13</v>
      </c>
      <c r="O532" s="91">
        <v>0</v>
      </c>
      <c r="P532" s="91">
        <v>0.0199</v>
      </c>
      <c r="Q532" s="91">
        <v>0.0199</v>
      </c>
      <c r="R532" s="91">
        <v>0</v>
      </c>
      <c r="S532" s="91">
        <v>0.044</v>
      </c>
      <c r="T532" s="91">
        <v>0.044</v>
      </c>
      <c r="U532" s="91">
        <v>0</v>
      </c>
      <c r="V532" s="91" t="s">
        <v>1343</v>
      </c>
      <c r="W532" s="91" t="s">
        <v>1344</v>
      </c>
      <c r="X532" s="91" t="s">
        <v>113</v>
      </c>
      <c r="Y532" s="91" t="s">
        <v>114</v>
      </c>
      <c r="Z532" s="91"/>
    </row>
    <row r="533" s="3" customFormat="1" ht="130" customHeight="1" spans="1:26">
      <c r="A533" s="91"/>
      <c r="B533" s="92" t="s">
        <v>1935</v>
      </c>
      <c r="C533" s="91" t="s">
        <v>38</v>
      </c>
      <c r="D533" s="91" t="s">
        <v>1167</v>
      </c>
      <c r="E533" s="91" t="s">
        <v>986</v>
      </c>
      <c r="F533" s="128" t="s">
        <v>1936</v>
      </c>
      <c r="G533" s="129">
        <v>52</v>
      </c>
      <c r="H533" s="91">
        <v>52</v>
      </c>
      <c r="I533" s="91"/>
      <c r="J533" s="91"/>
      <c r="K533" s="91"/>
      <c r="L533" s="91"/>
      <c r="M533" s="128" t="s">
        <v>1904</v>
      </c>
      <c r="N533" s="91">
        <v>12</v>
      </c>
      <c r="O533" s="91">
        <v>0</v>
      </c>
      <c r="P533" s="91">
        <v>0.0265</v>
      </c>
      <c r="Q533" s="91">
        <v>0.0265</v>
      </c>
      <c r="R533" s="91">
        <v>0</v>
      </c>
      <c r="S533" s="91">
        <v>0.106</v>
      </c>
      <c r="T533" s="91">
        <v>0.106</v>
      </c>
      <c r="U533" s="91">
        <v>0</v>
      </c>
      <c r="V533" s="91" t="s">
        <v>1343</v>
      </c>
      <c r="W533" s="91" t="s">
        <v>1344</v>
      </c>
      <c r="X533" s="91" t="s">
        <v>133</v>
      </c>
      <c r="Y533" s="91" t="s">
        <v>134</v>
      </c>
      <c r="Z533" s="91"/>
    </row>
    <row r="534" s="3" customFormat="1" ht="147" customHeight="1" spans="1:26">
      <c r="A534" s="91"/>
      <c r="B534" s="92" t="s">
        <v>1937</v>
      </c>
      <c r="C534" s="91" t="s">
        <v>38</v>
      </c>
      <c r="D534" s="91" t="s">
        <v>1167</v>
      </c>
      <c r="E534" s="91" t="s">
        <v>234</v>
      </c>
      <c r="F534" s="128" t="s">
        <v>1938</v>
      </c>
      <c r="G534" s="129">
        <v>60.6</v>
      </c>
      <c r="H534" s="91">
        <v>60.6</v>
      </c>
      <c r="I534" s="91"/>
      <c r="J534" s="91"/>
      <c r="K534" s="91"/>
      <c r="L534" s="91"/>
      <c r="M534" s="128" t="s">
        <v>1904</v>
      </c>
      <c r="N534" s="91">
        <v>7</v>
      </c>
      <c r="O534" s="91">
        <v>14</v>
      </c>
      <c r="P534" s="91">
        <v>0.0348</v>
      </c>
      <c r="Q534" s="91">
        <v>0.0348</v>
      </c>
      <c r="R534" s="91">
        <v>0</v>
      </c>
      <c r="S534" s="91">
        <v>0.0348</v>
      </c>
      <c r="T534" s="91">
        <v>0.0348</v>
      </c>
      <c r="U534" s="91">
        <v>0</v>
      </c>
      <c r="V534" s="91" t="s">
        <v>1343</v>
      </c>
      <c r="W534" s="91" t="s">
        <v>1344</v>
      </c>
      <c r="X534" s="91" t="s">
        <v>63</v>
      </c>
      <c r="Y534" s="91" t="s">
        <v>64</v>
      </c>
      <c r="Z534" s="91"/>
    </row>
    <row r="535" s="3" customFormat="1" ht="36" customHeight="1" spans="1:26">
      <c r="A535" s="130" t="s">
        <v>1939</v>
      </c>
      <c r="B535" s="131"/>
      <c r="C535" s="132"/>
      <c r="D535" s="132"/>
      <c r="E535" s="133"/>
      <c r="F535" s="14"/>
      <c r="G535" s="134">
        <f>SUM(H535:K535)</f>
        <v>350</v>
      </c>
      <c r="H535" s="60">
        <f>SUM(H536)</f>
        <v>350</v>
      </c>
      <c r="I535" s="60">
        <f>SUM(I536)</f>
        <v>0</v>
      </c>
      <c r="J535" s="60">
        <f>SUM(J536)</f>
        <v>0</v>
      </c>
      <c r="K535" s="60">
        <f>SUM(K536)</f>
        <v>0</v>
      </c>
      <c r="L535" s="91"/>
      <c r="M535" s="92"/>
      <c r="N535" s="91"/>
      <c r="O535" s="91"/>
      <c r="P535" s="91"/>
      <c r="Q535" s="91"/>
      <c r="R535" s="91"/>
      <c r="S535" s="91"/>
      <c r="T535" s="91"/>
      <c r="U535" s="91"/>
      <c r="V535" s="91"/>
      <c r="W535" s="91"/>
      <c r="X535" s="91"/>
      <c r="Y535" s="91"/>
      <c r="Z535" s="91"/>
    </row>
    <row r="536" s="11" customFormat="1" ht="36" customHeight="1" spans="1:26">
      <c r="A536" s="60">
        <v>64</v>
      </c>
      <c r="B536" s="60" t="s">
        <v>1940</v>
      </c>
      <c r="C536" s="60" t="s">
        <v>38</v>
      </c>
      <c r="D536" s="60" t="s">
        <v>1167</v>
      </c>
      <c r="E536" s="60" t="s">
        <v>1941</v>
      </c>
      <c r="F536" s="94" t="s">
        <v>1942</v>
      </c>
      <c r="G536" s="134">
        <v>350</v>
      </c>
      <c r="H536" s="93">
        <v>350</v>
      </c>
      <c r="I536" s="93">
        <v>0</v>
      </c>
      <c r="J536" s="93">
        <v>0</v>
      </c>
      <c r="K536" s="93">
        <v>0</v>
      </c>
      <c r="L536" s="60" t="s">
        <v>143</v>
      </c>
      <c r="M536" s="103" t="s">
        <v>1943</v>
      </c>
      <c r="N536" s="60" t="s">
        <v>1944</v>
      </c>
      <c r="O536" s="60" t="s">
        <v>1944</v>
      </c>
      <c r="P536" s="60" t="s">
        <v>1944</v>
      </c>
      <c r="Q536" s="60" t="s">
        <v>1944</v>
      </c>
      <c r="R536" s="60" t="s">
        <v>1944</v>
      </c>
      <c r="S536" s="60" t="s">
        <v>1944</v>
      </c>
      <c r="T536" s="60" t="s">
        <v>1944</v>
      </c>
      <c r="U536" s="60" t="s">
        <v>1944</v>
      </c>
      <c r="V536" s="60" t="s">
        <v>1944</v>
      </c>
      <c r="W536" s="60" t="s">
        <v>1944</v>
      </c>
      <c r="X536" s="60" t="s">
        <v>1944</v>
      </c>
      <c r="Y536" s="60" t="s">
        <v>1944</v>
      </c>
      <c r="Z536" s="103" t="s">
        <v>1945</v>
      </c>
    </row>
  </sheetData>
  <mergeCells count="66">
    <mergeCell ref="A1:B1"/>
    <mergeCell ref="A2:Z2"/>
    <mergeCell ref="G4:K4"/>
    <mergeCell ref="M4:U4"/>
    <mergeCell ref="V4:W4"/>
    <mergeCell ref="X4:Y4"/>
    <mergeCell ref="N5:O5"/>
    <mergeCell ref="P5:R5"/>
    <mergeCell ref="S5:U5"/>
    <mergeCell ref="A7:F7"/>
    <mergeCell ref="B8:E8"/>
    <mergeCell ref="A9:E9"/>
    <mergeCell ref="A10:E10"/>
    <mergeCell ref="A58:E58"/>
    <mergeCell ref="A60:E60"/>
    <mergeCell ref="A67:E67"/>
    <mergeCell ref="A109:E109"/>
    <mergeCell ref="A130:E130"/>
    <mergeCell ref="A169:E169"/>
    <mergeCell ref="A184:E184"/>
    <mergeCell ref="A218:E218"/>
    <mergeCell ref="A238:E238"/>
    <mergeCell ref="A250:E250"/>
    <mergeCell ref="A252:E252"/>
    <mergeCell ref="A253:E253"/>
    <mergeCell ref="A273:E273"/>
    <mergeCell ref="A292:E292"/>
    <mergeCell ref="A313:E313"/>
    <mergeCell ref="A315:E315"/>
    <mergeCell ref="A318:E318"/>
    <mergeCell ref="A320:E320"/>
    <mergeCell ref="A321:E321"/>
    <mergeCell ref="A342:E342"/>
    <mergeCell ref="A344:E344"/>
    <mergeCell ref="A383:E383"/>
    <mergeCell ref="B388:E388"/>
    <mergeCell ref="A389:E389"/>
    <mergeCell ref="A409:E409"/>
    <mergeCell ref="A413:E413"/>
    <mergeCell ref="A415:E415"/>
    <mergeCell ref="A417:E417"/>
    <mergeCell ref="A441:E441"/>
    <mergeCell ref="A450:E450"/>
    <mergeCell ref="A452:E452"/>
    <mergeCell ref="A453:E453"/>
    <mergeCell ref="B456:E456"/>
    <mergeCell ref="A457:E457"/>
    <mergeCell ref="A459:E459"/>
    <mergeCell ref="A479:E479"/>
    <mergeCell ref="A499:E499"/>
    <mergeCell ref="A515:E515"/>
    <mergeCell ref="A535:E535"/>
    <mergeCell ref="A4:A6"/>
    <mergeCell ref="B4:B6"/>
    <mergeCell ref="C4:C6"/>
    <mergeCell ref="D4:D6"/>
    <mergeCell ref="E4:E6"/>
    <mergeCell ref="F4:F6"/>
    <mergeCell ref="G5:G6"/>
    <mergeCell ref="H5:H6"/>
    <mergeCell ref="I5:I6"/>
    <mergeCell ref="J5:J6"/>
    <mergeCell ref="K5:K6"/>
    <mergeCell ref="L4:L6"/>
    <mergeCell ref="M5:M6"/>
    <mergeCell ref="Z4:Z5"/>
  </mergeCells>
  <printOptions horizontalCentered="1"/>
  <pageMargins left="0.251388888888889" right="0.251388888888889" top="0.708333333333333" bottom="0.590277777777778" header="0.314583333333333" footer="0.550694444444444"/>
  <pageSetup paperSize="8" scale="61" fitToHeight="0" orientation="landscape" useFirstPageNumber="1" horizontalDpi="600"/>
  <headerFooter>
    <oddFooter>&amp;C&amp;14- &amp;P -</oddFooter>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庄浪县2023年第一批统筹整合财政涉农资金项目计划表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2016-07-11T03:13:00Z</dcterms:created>
  <cp:lastPrinted>2022-03-05T07:50:00Z</cp:lastPrinted>
  <dcterms:modified xsi:type="dcterms:W3CDTF">2023-01-17T03:13:28Z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ubyTemplateID" linkTarget="0">
    <vt:lpwstr>14</vt:lpwstr>
  </property>
  <property fmtid="{D5CDD505-2E9C-101B-9397-08002B2CF9AE}" pid="4" name="ICV">
    <vt:lpwstr>8C748A5078534ED8A6C606D3C3BDE3C1</vt:lpwstr>
  </property>
  <property fmtid="{D5CDD505-2E9C-101B-9397-08002B2CF9AE}" pid="5" name="KSOReadingLayout">
    <vt:bool>true</vt:bool>
  </property>
</Properties>
</file>